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485" activeTab="0"/>
  </bookViews>
  <sheets>
    <sheet name="Приложение № 1" sheetId="1" r:id="rId1"/>
    <sheet name="Приложение № 2" sheetId="2" r:id="rId2"/>
    <sheet name="Приложение № 3" sheetId="3" r:id="rId3"/>
    <sheet name="Приложение № 4" sheetId="4" r:id="rId4"/>
    <sheet name="лист" sheetId="5" r:id="rId5"/>
  </sheets>
  <definedNames/>
  <calcPr fullCalcOnLoad="1"/>
</workbook>
</file>

<file path=xl/sharedStrings.xml><?xml version="1.0" encoding="utf-8"?>
<sst xmlns="http://schemas.openxmlformats.org/spreadsheetml/2006/main" count="283" uniqueCount="229">
  <si>
    <t>к  постановлению администрации</t>
  </si>
  <si>
    <t xml:space="preserve"> Сеготского  сельского поселения</t>
  </si>
  <si>
    <t>Код классификации доходов бюджетов Российской Федерации</t>
  </si>
  <si>
    <t>Наименование доходов</t>
  </si>
  <si>
    <t>Утвержденные бюджетные назначения</t>
  </si>
  <si>
    <t>000 1 00 00000 00 0000 000</t>
  </si>
  <si>
    <t>НАЛОГОВЫЕ И НЕНАЛОГОВЫЕ ДОХОДЫ</t>
  </si>
  <si>
    <t>000 101 00000 00 0000 000</t>
  </si>
  <si>
    <t>НАЛОГИ НА ПРИБЫЛЬ, ДОХОДЫ</t>
  </si>
  <si>
    <t>000 101 02000 01 0000 110</t>
  </si>
  <si>
    <t>Налог на доходы физических лиц</t>
  </si>
  <si>
    <t>182 101 02010 01 0000 110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</si>
  <si>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t>
    </r>
    <r>
      <rPr>
        <sz val="12"/>
        <color indexed="8"/>
        <rFont val="Times New Roman"/>
        <family val="1"/>
      </rPr>
      <t xml:space="preserve"> </t>
    </r>
    <r>
      <rPr>
        <sz val="12"/>
        <color indexed="8"/>
        <rFont val="Times New Roman"/>
        <family val="1"/>
      </rPr>
      <t>228 Налогового кодекса Российской Федерации</t>
    </r>
  </si>
  <si>
    <t>-</t>
  </si>
  <si>
    <t>000 105 00000 00 0000 000</t>
  </si>
  <si>
    <t>НАЛОГ НА СОВОКУПНЫЙ ДОХОД</t>
  </si>
  <si>
    <t>000 105 03000 01 0000 110</t>
  </si>
  <si>
    <t>Единый сельскохозяйственный налог</t>
  </si>
  <si>
    <t>182 105 03010 01 0000 110</t>
  </si>
  <si>
    <t>000 106 00000 00 0000 000</t>
  </si>
  <si>
    <t>НАЛОГИ НА ИМУЩЕСТВО</t>
  </si>
  <si>
    <t>000 106 01000 00 0000 110</t>
  </si>
  <si>
    <t>Налог на имущество физических лиц</t>
  </si>
  <si>
    <t>182 106 01030 10 0000 110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</si>
  <si>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</si>
  <si>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000 106 06000 00 0000 110</t>
  </si>
  <si>
    <t>Земельный налог</t>
  </si>
  <si>
    <t>000 106 06030 00 0000 110</t>
  </si>
  <si>
    <t>Земельный налог с организаций</t>
  </si>
  <si>
    <t>182 106 06033 10 0000 110</t>
  </si>
  <si>
    <t>Земельный налог с организаций, обладающих земельным участком, расположенным в границах сельских поселений</t>
  </si>
  <si>
    <t>000 106 06040 00 0000 110</t>
  </si>
  <si>
    <t>Земельный налог с физических лиц</t>
  </si>
  <si>
    <t>182 106 06043 10 0000 110</t>
  </si>
  <si>
    <t>Земельный налог с физических лиц, обладающих земельным участком, расположенным в границах сельских поселений</t>
  </si>
  <si>
    <t>000 1 13 00000 00 0000 000</t>
  </si>
  <si>
    <t>ДОХОДЫ ОТ ОКАЗАНИЯ ПЛАТНЫХ УСЛУГ (РАБОТ) И  КОМПЕНСАЦИИ ЗАТРАТ ГОСУДАРСТВА</t>
  </si>
  <si>
    <t>14 000,00</t>
  </si>
  <si>
    <t>330 1 13 01000 00 0000 130</t>
  </si>
  <si>
    <t>Доходы от оказания платных услуг (работ)</t>
  </si>
  <si>
    <t>330 1 13 01990 00 0000 130</t>
  </si>
  <si>
    <t>Прочие доходы от оказания платных услуг (работ)</t>
  </si>
  <si>
    <t>330 113 01995 10 0000 130</t>
  </si>
  <si>
    <t xml:space="preserve">Прочие доходы от оказания платных услуг (работ)  получателями средств бюджетов сельских поселений </t>
  </si>
  <si>
    <t>000 2 00 00000 00 0000 000</t>
  </si>
  <si>
    <t xml:space="preserve">БЕЗВОЗМЕЗДНЫЕ ПОСТУПЛЕНИЯ </t>
  </si>
  <si>
    <t>000 2 02 00000 00 0000 000</t>
  </si>
  <si>
    <t>БЕЗВОЗМЕЗДНЫЕ ПОСТУПЛЕНИЯ ОТ ДРУГИХ БЮДЖЕТОВ БЮДЖЕТНОЙ СИСТЕМЫ РОССИЙСКОЙ ФЕДЕРАЦИИ</t>
  </si>
  <si>
    <t xml:space="preserve">Дотации бюджетам бюджетной системы   Российской Федерации </t>
  </si>
  <si>
    <t>Дотации на выравнивание бюджетной обеспеченности</t>
  </si>
  <si>
    <t xml:space="preserve">Субвенции бюджетам бюджетной системы Российской Федерации </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</si>
  <si>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</si>
  <si>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</si>
  <si>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</si>
  <si>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ВСЕГО:</t>
  </si>
  <si>
    <t>% 
исполнения</t>
  </si>
  <si>
    <t xml:space="preserve">                 (руб.)</t>
  </si>
  <si>
    <t xml:space="preserve">                                                                                                                                                                                                                                                      Приложение № 1</t>
  </si>
  <si>
    <t xml:space="preserve">                                                                                                                                                                                                                         к  постановлению администрации</t>
  </si>
  <si>
    <t xml:space="preserve">                                                                                                                                                                                                                            Сеготского  сельского поселения</t>
  </si>
  <si>
    <t>Приложение № 2</t>
  </si>
  <si>
    <t xml:space="preserve">                                                                                                                                                                                                                                                                                                                                                      (руб.)</t>
  </si>
  <si>
    <t>Наименование</t>
  </si>
  <si>
    <t>Целевая статья</t>
  </si>
  <si>
    <r>
      <t xml:space="preserve">Расходы за оказание услуг по размещению линии наружного освещения </t>
    </r>
    <r>
      <rPr>
        <sz val="12"/>
        <color indexed="8"/>
        <rFont val="Times New Roman"/>
        <family val="1"/>
      </rPr>
      <t>(Закупка товаров, работ и услуг для государственных  (муниципальных) нужд)</t>
    </r>
  </si>
  <si>
    <t>Прочие мероприятия по благоустройству Сеготского сельского поселения (Закупка товаров, работ и услуг для государственных (муниципальных) нужд)</t>
  </si>
  <si>
    <t>Обеспечение деятельности главы поселения Сеготского сельского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</si>
  <si>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органов местного самоуправления Сеготского сельского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</si>
  <si>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органов местного самоуправления Сеготского сельского поселения (Закупка товаров, работ и услуг для государственных  (муниципальных) нужд)</t>
  </si>
  <si>
    <t>Обеспечение деятельности органов местного самоуправления Сеготского сельского поселения (Иные бюджетные ассигнования)</t>
  </si>
  <si>
    <t>Управление резервным фондом администрации Сеготского сельского поселения (Иные бюджетные ассигнования)</t>
  </si>
  <si>
    <t>Размещение информации о деятельности органов местного самоуправления Сеготского сельского поселения в СМИ и на интернет порталах (Закупка товаров, работ и услуг для государственных (муниципальных) нужд)</t>
  </si>
  <si>
    <t>Членские взносы в Совет муниципальных образований Ивановской области (Иные бюджетные ассигнования)</t>
  </si>
  <si>
    <t>Организация и проведение мероприятий, направленных на выполнение других обязательств государства (Закупка товаров, работ и услуг для государственных (муниципальных) нужд)</t>
  </si>
  <si>
    <t>Услуги по сопровождению программ и изготовление квалифицированного сертификата ключей проверки электронной подписи (Закупка товаров, работ и услуг для государственных (муниципальных) нужд)</t>
  </si>
  <si>
    <t>Пенсионное обеспечение муниципальных служащих, вышедших на пенсию (Социальное обеспечение и иные выплаты)</t>
  </si>
  <si>
    <r>
      <t xml:space="preserve">Подготовка, переподготовка и повышение квалификации служащих и специалистов </t>
    </r>
    <r>
      <rPr>
        <sz val="12"/>
        <color indexed="8"/>
        <rFont val="Times New Roman"/>
        <family val="1"/>
      </rPr>
      <t>(Закупка товаров, работ и услуг для государственных (муниципальных) нужд)</t>
    </r>
  </si>
  <si>
    <t>Код главного распорядителя</t>
  </si>
  <si>
    <t>Раздел, подраздел</t>
  </si>
  <si>
    <t>Проведение мероприятий связанных с государственными праздниками (Закупка товаров, работ и услуг для государственных  (муниципальных) нужд)</t>
  </si>
  <si>
    <r>
      <t xml:space="preserve">Осуществление части полномочий Пучежского муниципального района по решению вопросов местного значения в соответствии с заключенными соглашениями </t>
    </r>
    <r>
      <rPr>
        <sz val="12"/>
        <color indexed="8"/>
        <rFont val="Times New Roman"/>
        <family val="1"/>
      </rPr>
      <t>(Закупка товаров, работ и услуг для государственных  (муниципальных) нужд)</t>
    </r>
  </si>
  <si>
    <t>Расходы на оплату электрической энергии (Закупка товаров, работ и услуг для государственных  (муниципальных) нужд)</t>
  </si>
  <si>
    <t xml:space="preserve"> Текущий ремонт  (Закупка товаров, работ и услуг для государственных (муниципальных) нужд)</t>
  </si>
  <si>
    <t>Всего:</t>
  </si>
  <si>
    <t>Администрация Сеготского сельского  поселения</t>
  </si>
  <si>
    <t>0102</t>
  </si>
  <si>
    <t>0104</t>
  </si>
  <si>
    <t>0106</t>
  </si>
  <si>
    <t>0111</t>
  </si>
  <si>
    <t>0113</t>
  </si>
  <si>
    <t>0203</t>
  </si>
  <si>
    <t>0409</t>
  </si>
  <si>
    <t>0503</t>
  </si>
  <si>
    <t>0705</t>
  </si>
  <si>
    <t>0801</t>
  </si>
  <si>
    <t>01001</t>
  </si>
  <si>
    <t>0590095600</t>
  </si>
  <si>
    <t>0590000250</t>
  </si>
  <si>
    <t>0230100120</t>
  </si>
  <si>
    <t>0590000310</t>
  </si>
  <si>
    <t>0210100060</t>
  </si>
  <si>
    <t>0210100070</t>
  </si>
  <si>
    <t>0210100300</t>
  </si>
  <si>
    <t>0100290010</t>
  </si>
  <si>
    <t>0590051180</t>
  </si>
  <si>
    <t>0590095300</t>
  </si>
  <si>
    <t>0590000320</t>
  </si>
  <si>
    <t>0590000290</t>
  </si>
  <si>
    <t>0590000200</t>
  </si>
  <si>
    <t>0590000190</t>
  </si>
  <si>
    <t>0590095100</t>
  </si>
  <si>
    <t>0590095250</t>
  </si>
  <si>
    <t>0590095200</t>
  </si>
  <si>
    <t>0590000170</t>
  </si>
  <si>
    <t>0400100140</t>
  </si>
  <si>
    <t>0590000150</t>
  </si>
  <si>
    <t>0590000160</t>
  </si>
  <si>
    <t>Приложение № 3</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</si>
  <si>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</si>
  <si>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</si>
  <si>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</si>
  <si>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</si>
  <si>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</si>
  <si>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</si>
  <si>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</si>
  <si>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</si>
  <si>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ЭКОНОМИКА</t>
  </si>
  <si>
    <t>Дорожное хозяйство</t>
  </si>
  <si>
    <t>ЖИЛИЩНО-КОММУНАЛЬНОЕ ХОЗЯЙСТВО</t>
  </si>
  <si>
    <t>Благоустройство</t>
  </si>
  <si>
    <t>Образование</t>
  </si>
  <si>
    <t>Профессиональная подготовка, переподготовка и повышение квалификации</t>
  </si>
  <si>
    <t>КУЛЬТУРА, КИНЕМАТОГРАФИЯ</t>
  </si>
  <si>
    <t>Культура</t>
  </si>
  <si>
    <t>СОЦИАЛЬНАЯ ПОЛИТИКА</t>
  </si>
  <si>
    <t>Пенсионное обеспечение</t>
  </si>
  <si>
    <t>0100</t>
  </si>
  <si>
    <t>0200</t>
  </si>
  <si>
    <t>0400</t>
  </si>
  <si>
    <t>0500</t>
  </si>
  <si>
    <t>0700</t>
  </si>
  <si>
    <t>0800</t>
  </si>
  <si>
    <t>(руб.)</t>
  </si>
  <si>
    <t>Приложение № 4</t>
  </si>
  <si>
    <t>Источники внутреннего финансирования дефицита</t>
  </si>
  <si>
    <t>Коды классификации источников финансирования дефицита</t>
  </si>
  <si>
    <t>Наименование кода группы, подгруппы, статьи, вида источника финансирования дефицита бюджета</t>
  </si>
  <si>
    <t>главного администратора</t>
  </si>
  <si>
    <t>01 00 00 00 00 0000 000</t>
  </si>
  <si>
    <t>Источники внутреннего финансирования дефицитов бюджетов – всего:</t>
  </si>
  <si>
    <t>01 05 00 00 00 0000 000</t>
  </si>
  <si>
    <t>Изменение остатков средств на счетах по учету средств бюджета</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</si>
  <si>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</si>
  <si>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</si>
  <si>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</si>
  <si>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</si>
  <si>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</si>
  <si>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</si>
  <si>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01 05 02 01 10 0000 510</t>
  </si>
  <si>
    <t>Увеличение прочих остатков денежных средств бюджетов поселений</t>
  </si>
  <si>
    <t>01 05 00 00 00 0000 600</t>
  </si>
  <si>
    <t>Уменьшение остатков средств бюджетов</t>
  </si>
  <si>
    <t>01 05 02 00 00 0000 600</t>
  </si>
  <si>
    <t>Уменьшение прочих остатков средств бюджетов</t>
  </si>
  <si>
    <t>01 05 02 01 00 0000 610</t>
  </si>
  <si>
    <t>Уменьшение прочих остатков денежных средств бюджетов</t>
  </si>
  <si>
    <t>01 05 02 01 10 0000 610</t>
  </si>
  <si>
    <t>Уменьшение прочих остатков денежных средств бюджетов поселений</t>
  </si>
  <si>
    <t xml:space="preserve">                                                                                                                                                                                                                                                                                                              (руб.)</t>
  </si>
  <si>
    <t>Вид расхода</t>
  </si>
  <si>
    <t xml:space="preserve">группы, подгруппы, 
статьи, вида источника финансирования дефицита </t>
  </si>
  <si>
    <t>Дотации на поддержку мер по обеспечению сбалансированности бюджетов</t>
  </si>
  <si>
    <t>Дотации бюджетам сельских поселений на поддержку мер по обеспечению сбалансированности бюджетов</t>
  </si>
  <si>
    <r>
      <t>Иные межбюджетные трансферты бюджету Пучежского муниципального района на осуществление части переданных  полномочий Сеготского сельского  поселения по решению вопросов местного значения по поэтапному доведению средней заработной платы работникам культуры муниципальных учреждений культуры Ивановской области до средней заработной платы в Ивановской области</t>
    </r>
    <r>
      <rPr>
        <sz val="12"/>
        <color indexed="8"/>
        <rFont val="Times New Roman"/>
        <family val="1"/>
      </rPr>
      <t xml:space="preserve"> (Межбюджетные трансферты)</t>
    </r>
  </si>
  <si>
    <t>Иные межбюджетные трансферты бюджету Пучежского муниципального района на осуществление части переданных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(Межбюджетные трансферты)</t>
  </si>
  <si>
    <t>Иные межбюджетные трансферты бюджету Пучежского  муниципального района на осуществление части переданных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(Межбюджетные трансферты)</t>
  </si>
  <si>
    <t>Иные межбюджетные трансферты бюджету Пучежского  муниципального района на осуществление части переданных  полномочий   Сеготского сельского поселения  по  юридическим и правовым вопросам, возникающих в ходе решения вопросов местного значения  поселения (Межбюджетные трансферты)</t>
  </si>
  <si>
    <r>
      <t xml:space="preserve">Иные межбюджетные трансферты бюджету Пучежского муниципального района на осуществление части переданных полномочий  Сеготского сельского поселения  по  вопросам внутреннего финансового контроля бюджета поселения </t>
    </r>
    <r>
      <rPr>
        <sz val="12"/>
        <color indexed="8"/>
        <rFont val="Times New Roman"/>
        <family val="1"/>
      </rPr>
      <t>(Межбюджетные трансферты)</t>
    </r>
  </si>
  <si>
    <t>Иные межбюджетные трансферты бюджету Пучежского  муниципального района на осуществление части переданных полномочий   Сеготского сельского поселения  по  контролю за исполнением бюджета поселения (Межбюджетные трансферты)</t>
  </si>
  <si>
    <t>330 202 40014 10 0000 150</t>
  </si>
  <si>
    <t>000 202 40014 00 0000 150</t>
  </si>
  <si>
    <t>000 202 40000 00 0000 150</t>
  </si>
  <si>
    <t>330 202 35118 10 0000 150</t>
  </si>
  <si>
    <t>000 202 35118 00 0000 150</t>
  </si>
  <si>
    <t>000 202 30000 00 0000 150</t>
  </si>
  <si>
    <t>330 202 15002 10 0000 150</t>
  </si>
  <si>
    <t>000 202 15002 00 0000 150</t>
  </si>
  <si>
    <t>330 202 15001 10 0000 150</t>
  </si>
  <si>
    <t>000 202 15001 00 0000 150</t>
  </si>
  <si>
    <t>000 2 02 01000 00 0000 150</t>
  </si>
  <si>
    <t>000 111 05020 00 0000 120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</si>
  <si>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</si>
  <si>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330 111 05025 10 0000 120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</si>
  <si>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</si>
  <si>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059009034С</t>
  </si>
  <si>
    <t>Реализация проектов развития территорий муниципальных образований Ивановской области, основанных на местных инициативах (инициативных проектов) (Благоустройство территории - место отдыха с. Сеготь) (Закупка товаров, работ и услуг для обеспечения государственных (муниципальных) нужд)</t>
  </si>
  <si>
    <t>Иные межбюджетные трансферты бюджету Пучежского муниципального района на осуществление части переданных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укрепление материально-технической базы учреждений культуры (Межбюджетные трансферты)</t>
  </si>
  <si>
    <t>024F2S5101</t>
  </si>
  <si>
    <t>Осуществление первичного воинского учета органами местного самоуправления поселений и городских округов (Закупка товаров, работ и услуг для обеспечения государственных  (муниципальных) нужд)</t>
  </si>
  <si>
    <t>Осуществление первичного воинского учета органами местного самоуправления поселений и городских округов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</si>
  <si>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000 1 17 00000 00 0000 000</t>
  </si>
  <si>
    <t>ПРОЧИЕ НЕНАЛОГОВЫЕ ДОХОДЫ</t>
  </si>
  <si>
    <t>000 1 17 15000 00 0000 150</t>
  </si>
  <si>
    <t>Инициативные платежи</t>
  </si>
  <si>
    <t>330 1 17 15030 10 0000150</t>
  </si>
  <si>
    <t>Инициативные платежи, зачисляемые в бюджеты сельских территорий</t>
  </si>
  <si>
    <t>Дотации бюджетам сельских поселений на выравнивание бюджетной обеспеченности из бюджета субъекта Российской Федерации</t>
  </si>
  <si>
    <t>000 202 20000 00 0000 150</t>
  </si>
  <si>
    <t>Субсидии бюджетам бюджетной системы Российской Федерации (межбюджетные субсидии)</t>
  </si>
  <si>
    <t>330 202 29999 00 0000 150</t>
  </si>
  <si>
    <t>Прочие субсидии</t>
  </si>
  <si>
    <t>330 202 29999 10 0000 150</t>
  </si>
  <si>
    <t>Прочие субсидии бюджетам сельских поселений</t>
  </si>
  <si>
    <t>182 10102030 01 0000 110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</si>
  <si>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</si>
  <si>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Субвенции бюджетам сельских поселений на осуществление первичного воинского учета органами местного самоуправления поселений и городских округов</t>
  </si>
  <si>
    <t>Субвенции бюджетам на осуществление первичного воинского учета органами местного самоуправления поселений и городских округов</t>
  </si>
  <si>
    <t xml:space="preserve">                                  Доходы бюджета Сеготского сельского поселения  по кодам классификации доходов бюджетов за 9 месяцев 2022 года</t>
  </si>
  <si>
    <t>Исполнено 
на 01.10.2022г.</t>
  </si>
  <si>
    <t xml:space="preserve">Ведомственная структура расходов бюджета Сеготского сельского поселения за 9 месяцев 2022  года </t>
  </si>
  <si>
    <t>0590000180</t>
  </si>
  <si>
    <t>Оценка недвижимости, признание прав и регулирование отношений по муниципальной собственности (Закупка товаров, работ и услуг для государственных  (муниципальных) нужд)</t>
  </si>
  <si>
    <t xml:space="preserve">      Распределение бюджетных ассигнований бюджета Сеготского сельского поселения по разделам и подразделам 
классификации расходов бюджетов за 9 месяцев 2022 года </t>
  </si>
  <si>
    <t>Исполнено на 
01.10.2022г.</t>
  </si>
  <si>
    <t xml:space="preserve">бюджета Сеготского сельского поселения  за 9 месяцев  2022 года   </t>
  </si>
  <si>
    <t>Исполнено на 01.10.2022г.</t>
  </si>
  <si>
    <t xml:space="preserve">                                                                                                                                                                                                                                            от 05.10.2022  № 43 - п</t>
  </si>
  <si>
    <t xml:space="preserve"> от 05.10.2022  № 43 - п</t>
  </si>
  <si>
    <t xml:space="preserve"> от 05.10.2022  № 43 -п</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</si>
</sst>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
    <numFmt numFmtId="170" formatCode="#,##0.00&quot;р.&quot;"/>
    <numFmt numFmtId="171" formatCode="0.0"/>
    <numFmt numFmtId="172" formatCode="0.0000000"/>
    <numFmt numFmtId="173" formatCode="0.000000"/>
    <numFmt numFmtId="174" formatCode="0.00000"/>
    <numFmt numFmtId="175" formatCode="0.0000"/>
    <numFmt numFmtId="176" formatCode="0.000"/>
  </numFmts>
  <fonts count="48">
    <font>
      <sz val="11"/>
      <color theme="1"/>
      <name val="Calibri"/>
      <family val="2"/>
    </font>
    <font>
      <sz val="11"/>
      <color indexed="8"/>
      <name val="Calibri"/>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indexed="8"/>
      <name val="Times New Roman"/>
      <family val="1"/>
    </font>
    <font>
      <sz val="10"/>
      <color indexed="8"/>
      <name val="Times New Roman"/>
      <family val="1"/>
    </font>
    <font>
      <b/>
      <sz val="14"/>
      <color indexed="8"/>
      <name val="Times New Roman"/>
      <family val="1"/>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1"/>
      <color theme="1"/>
      <name val="Times New Roman"/>
      <family val="1"/>
    </font>
    <font>
      <sz val="10"/>
      <color theme="1"/>
      <name val="Times New Roman"/>
      <family val="1"/>
    </font>
    <font>
      <b/>
      <sz val="14"/>
      <color theme="1"/>
      <name val="Times New Roman"/>
      <family val="1"/>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124">
    <xf numFmtId="0" fontId="0" fillId="0" borderId="0" xfId="0" applyFont="1" applyAlignment="1">
      <alignment/>
    </xf>
    <xf numFmtId="0" fontId="40" fillId="0" borderId="0" xfId="0" applyFont="1" applyAlignment="1">
      <alignment horizontal="right"/>
    </xf>
    <xf numFmtId="0" fontId="41" fillId="0" borderId="0" xfId="0" applyFont="1" applyAlignment="1">
      <alignment horizontal="center"/>
    </xf>
    <xf numFmtId="0" fontId="41" fillId="0" borderId="10" xfId="0" applyFont="1" applyBorder="1" applyAlignment="1">
      <alignment horizontal="center" vertical="top" wrapText="1"/>
    </xf>
    <xf numFmtId="0" fontId="42" fillId="0" borderId="10" xfId="0" applyFont="1" applyBorder="1" applyAlignment="1">
      <alignment horizontal="center" vertical="top" wrapText="1"/>
    </xf>
    <xf numFmtId="0" fontId="41" fillId="0" borderId="10" xfId="0" applyFont="1" applyBorder="1" applyAlignment="1">
      <alignment horizontal="left" vertical="top" wrapText="1"/>
    </xf>
    <xf numFmtId="0" fontId="41" fillId="0" borderId="10" xfId="0" applyFont="1" applyBorder="1" applyAlignment="1">
      <alignment horizontal="justify" vertical="top" wrapText="1"/>
    </xf>
    <xf numFmtId="0" fontId="40" fillId="0" borderId="10" xfId="0" applyFont="1" applyBorder="1" applyAlignment="1">
      <alignment horizontal="center" vertical="top" wrapText="1"/>
    </xf>
    <xf numFmtId="0" fontId="40" fillId="0" borderId="10" xfId="0" applyFont="1" applyBorder="1" applyAlignment="1">
      <alignment vertical="top" wrapText="1"/>
    </xf>
    <xf numFmtId="0" fontId="41" fillId="0" borderId="10" xfId="0" applyFont="1" applyBorder="1" applyAlignment="1">
      <alignment vertical="top" wrapText="1"/>
    </xf>
    <xf numFmtId="0" fontId="42" fillId="0" borderId="10" xfId="0" applyFont="1" applyBorder="1" applyAlignment="1">
      <alignment horizontal="justify" vertical="top" wrapText="1"/>
    </xf>
    <xf numFmtId="0" fontId="42" fillId="0" borderId="10" xfId="0" applyFont="1" applyBorder="1" applyAlignment="1">
      <alignment horizontal="left" vertical="top" wrapText="1"/>
    </xf>
    <xf numFmtId="0" fontId="43" fillId="0" borderId="10" xfId="0" applyFont="1" applyBorder="1" applyAlignment="1">
      <alignment horizontal="center" vertical="top" wrapText="1"/>
    </xf>
    <xf numFmtId="0" fontId="43" fillId="0" borderId="10" xfId="0" applyFont="1" applyBorder="1" applyAlignment="1">
      <alignment vertical="top" wrapText="1"/>
    </xf>
    <xf numFmtId="0" fontId="42" fillId="0" borderId="10" xfId="0" applyFont="1" applyBorder="1" applyAlignment="1">
      <alignment vertical="top" wrapText="1"/>
    </xf>
    <xf numFmtId="4" fontId="41" fillId="0" borderId="10" xfId="0" applyNumberFormat="1" applyFont="1" applyBorder="1" applyAlignment="1">
      <alignment horizontal="center" vertical="top" wrapText="1"/>
    </xf>
    <xf numFmtId="0" fontId="40" fillId="0" borderId="10" xfId="0" applyFont="1" applyBorder="1" applyAlignment="1">
      <alignment horizontal="center"/>
    </xf>
    <xf numFmtId="0" fontId="41" fillId="0" borderId="11" xfId="0" applyFont="1" applyBorder="1" applyAlignment="1">
      <alignment horizontal="center" vertical="top" wrapText="1"/>
    </xf>
    <xf numFmtId="0" fontId="40" fillId="0" borderId="11" xfId="0" applyFont="1" applyBorder="1" applyAlignment="1">
      <alignment horizontal="center" vertical="top" wrapText="1"/>
    </xf>
    <xf numFmtId="4" fontId="41" fillId="0" borderId="11" xfId="0" applyNumberFormat="1" applyFont="1" applyBorder="1" applyAlignment="1">
      <alignment horizontal="center" vertical="top" wrapText="1"/>
    </xf>
    <xf numFmtId="0" fontId="41" fillId="0" borderId="12" xfId="0" applyFont="1" applyBorder="1" applyAlignment="1">
      <alignment horizontal="center"/>
    </xf>
    <xf numFmtId="0" fontId="41" fillId="0" borderId="13" xfId="0" applyFont="1" applyBorder="1" applyAlignment="1">
      <alignment horizontal="center"/>
    </xf>
    <xf numFmtId="0" fontId="44" fillId="0" borderId="0" xfId="0" applyFont="1" applyAlignment="1">
      <alignment/>
    </xf>
    <xf numFmtId="4" fontId="40" fillId="0" borderId="10" xfId="0" applyNumberFormat="1" applyFont="1" applyBorder="1" applyAlignment="1">
      <alignment horizontal="center" vertical="top" wrapText="1"/>
    </xf>
    <xf numFmtId="0" fontId="43" fillId="0" borderId="10" xfId="0" applyFont="1" applyBorder="1" applyAlignment="1">
      <alignment horizontal="justify" vertical="top" wrapText="1"/>
    </xf>
    <xf numFmtId="49" fontId="43" fillId="0" borderId="10" xfId="0" applyNumberFormat="1" applyFont="1" applyBorder="1" applyAlignment="1">
      <alignment horizontal="center" vertical="top" wrapText="1"/>
    </xf>
    <xf numFmtId="49" fontId="40" fillId="0" borderId="10" xfId="0" applyNumberFormat="1" applyFont="1" applyBorder="1" applyAlignment="1">
      <alignment horizontal="center" vertical="top" wrapText="1"/>
    </xf>
    <xf numFmtId="0" fontId="40" fillId="0" borderId="10" xfId="0" applyFont="1" applyBorder="1" applyAlignment="1">
      <alignment horizontal="center" vertical="top"/>
    </xf>
    <xf numFmtId="0" fontId="41" fillId="0" borderId="0" xfId="0" applyFont="1" applyAlignment="1">
      <alignment/>
    </xf>
    <xf numFmtId="0" fontId="40" fillId="0" borderId="0" xfId="0" applyFont="1" applyAlignment="1">
      <alignment/>
    </xf>
    <xf numFmtId="171" fontId="41" fillId="0" borderId="10" xfId="0" applyNumberFormat="1" applyFont="1" applyBorder="1" applyAlignment="1">
      <alignment horizontal="center" vertical="top" wrapText="1"/>
    </xf>
    <xf numFmtId="171" fontId="40" fillId="0" borderId="10" xfId="0" applyNumberFormat="1" applyFont="1" applyBorder="1" applyAlignment="1">
      <alignment horizontal="center" vertical="top" wrapText="1"/>
    </xf>
    <xf numFmtId="171" fontId="40" fillId="0" borderId="10" xfId="0" applyNumberFormat="1" applyFont="1" applyBorder="1" applyAlignment="1">
      <alignment horizontal="center" vertical="top"/>
    </xf>
    <xf numFmtId="0" fontId="43" fillId="0" borderId="10" xfId="0" applyFont="1" applyBorder="1" applyAlignment="1">
      <alignment horizontal="left" vertical="top" wrapText="1"/>
    </xf>
    <xf numFmtId="49" fontId="42" fillId="0" borderId="10" xfId="0" applyNumberFormat="1" applyFont="1" applyBorder="1" applyAlignment="1">
      <alignment horizontal="center" vertical="top" wrapText="1"/>
    </xf>
    <xf numFmtId="4" fontId="43" fillId="0" borderId="10" xfId="0" applyNumberFormat="1" applyFont="1" applyBorder="1" applyAlignment="1">
      <alignment horizontal="center" vertical="top" wrapText="1"/>
    </xf>
    <xf numFmtId="4" fontId="40" fillId="0" borderId="10" xfId="0" applyNumberFormat="1" applyFont="1" applyBorder="1" applyAlignment="1">
      <alignment horizontal="center"/>
    </xf>
    <xf numFmtId="4" fontId="40" fillId="0" borderId="10" xfId="0" applyNumberFormat="1" applyFont="1" applyBorder="1" applyAlignment="1">
      <alignment horizontal="center" vertical="top"/>
    </xf>
    <xf numFmtId="171" fontId="40" fillId="0" borderId="10" xfId="0" applyNumberFormat="1" applyFont="1" applyBorder="1" applyAlignment="1">
      <alignment horizontal="center"/>
    </xf>
    <xf numFmtId="4" fontId="42" fillId="0" borderId="10" xfId="0" applyNumberFormat="1" applyFont="1" applyBorder="1" applyAlignment="1">
      <alignment horizontal="center" vertical="top" wrapText="1"/>
    </xf>
    <xf numFmtId="0" fontId="40" fillId="0" borderId="10" xfId="0" applyFont="1" applyBorder="1" applyAlignment="1">
      <alignment horizontal="left" vertical="top" wrapText="1"/>
    </xf>
    <xf numFmtId="0" fontId="41" fillId="0" borderId="0" xfId="0" applyFont="1" applyBorder="1" applyAlignment="1">
      <alignment/>
    </xf>
    <xf numFmtId="0" fontId="41" fillId="0" borderId="10" xfId="0" applyFont="1" applyBorder="1" applyAlignment="1">
      <alignment horizontal="center" vertical="top" wrapText="1"/>
    </xf>
    <xf numFmtId="0" fontId="42" fillId="0" borderId="10" xfId="0" applyFont="1" applyBorder="1" applyAlignment="1">
      <alignment horizontal="center" vertical="top" wrapText="1"/>
    </xf>
    <xf numFmtId="0" fontId="43" fillId="0" borderId="10" xfId="0" applyFont="1" applyBorder="1" applyAlignment="1">
      <alignment horizontal="center" vertical="top" wrapText="1"/>
    </xf>
    <xf numFmtId="0" fontId="41" fillId="0" borderId="0" xfId="0" applyFont="1" applyBorder="1" applyAlignment="1">
      <alignment horizontal="center"/>
    </xf>
    <xf numFmtId="0" fontId="41" fillId="0" borderId="0" xfId="0" applyFont="1" applyAlignment="1">
      <alignment vertical="top"/>
    </xf>
    <xf numFmtId="0" fontId="45" fillId="0" borderId="0" xfId="0" applyFont="1" applyBorder="1" applyAlignment="1">
      <alignment/>
    </xf>
    <xf numFmtId="0" fontId="41" fillId="0" borderId="0" xfId="0" applyFont="1" applyAlignment="1">
      <alignment wrapText="1"/>
    </xf>
    <xf numFmtId="0" fontId="0" fillId="0" borderId="0" xfId="0" applyBorder="1" applyAlignment="1">
      <alignment/>
    </xf>
    <xf numFmtId="49" fontId="42" fillId="0" borderId="0" xfId="0" applyNumberFormat="1" applyFont="1" applyBorder="1" applyAlignment="1">
      <alignment horizontal="center" vertical="top" wrapText="1"/>
    </xf>
    <xf numFmtId="0" fontId="42" fillId="0" borderId="0" xfId="0" applyFont="1" applyBorder="1" applyAlignment="1">
      <alignment horizontal="center" vertical="top" wrapText="1"/>
    </xf>
    <xf numFmtId="4" fontId="41" fillId="0" borderId="0" xfId="0" applyNumberFormat="1" applyFont="1" applyBorder="1" applyAlignment="1">
      <alignment horizontal="center"/>
    </xf>
    <xf numFmtId="49" fontId="43" fillId="0" borderId="0" xfId="0" applyNumberFormat="1" applyFont="1" applyBorder="1" applyAlignment="1">
      <alignment horizontal="center" vertical="top" wrapText="1"/>
    </xf>
    <xf numFmtId="0" fontId="43" fillId="0" borderId="0" xfId="0" applyFont="1" applyBorder="1" applyAlignment="1">
      <alignment horizontal="left" vertical="top" wrapText="1"/>
    </xf>
    <xf numFmtId="0" fontId="43" fillId="0" borderId="0" xfId="0" applyFont="1" applyBorder="1" applyAlignment="1">
      <alignment horizontal="center" vertical="top" wrapText="1"/>
    </xf>
    <xf numFmtId="4" fontId="40" fillId="0" borderId="0" xfId="0" applyNumberFormat="1" applyFont="1" applyBorder="1" applyAlignment="1">
      <alignment horizontal="center" vertical="top"/>
    </xf>
    <xf numFmtId="0" fontId="40" fillId="0" borderId="0" xfId="0" applyFont="1" applyBorder="1" applyAlignment="1">
      <alignment horizontal="center"/>
    </xf>
    <xf numFmtId="4" fontId="40" fillId="0" borderId="0" xfId="0" applyNumberFormat="1" applyFont="1" applyBorder="1" applyAlignment="1">
      <alignment horizontal="center"/>
    </xf>
    <xf numFmtId="0" fontId="42" fillId="0" borderId="0" xfId="0" applyFont="1" applyBorder="1" applyAlignment="1">
      <alignment horizontal="left" vertical="top" wrapText="1"/>
    </xf>
    <xf numFmtId="4" fontId="42" fillId="0" borderId="0" xfId="0" applyNumberFormat="1" applyFont="1" applyBorder="1" applyAlignment="1">
      <alignment horizontal="center" vertical="top" wrapText="1"/>
    </xf>
    <xf numFmtId="0" fontId="40" fillId="0" borderId="0" xfId="0" applyFont="1" applyBorder="1" applyAlignment="1">
      <alignment/>
    </xf>
    <xf numFmtId="0" fontId="41" fillId="0" borderId="0" xfId="0" applyFont="1" applyBorder="1" applyAlignment="1">
      <alignment vertical="top" wrapText="1"/>
    </xf>
    <xf numFmtId="0" fontId="42" fillId="0" borderId="0" xfId="0" applyFont="1" applyBorder="1" applyAlignment="1">
      <alignment wrapText="1"/>
    </xf>
    <xf numFmtId="0" fontId="41" fillId="0" borderId="0" xfId="0" applyFont="1" applyBorder="1" applyAlignment="1">
      <alignment horizontal="center" vertical="top" wrapText="1"/>
    </xf>
    <xf numFmtId="0" fontId="41" fillId="0" borderId="0" xfId="0" applyFont="1" applyBorder="1" applyAlignment="1">
      <alignment horizontal="left" vertical="top" wrapText="1" indent="5"/>
    </xf>
    <xf numFmtId="0" fontId="41" fillId="0" borderId="0" xfId="0" applyFont="1" applyBorder="1" applyAlignment="1">
      <alignment horizontal="left" vertical="top" wrapText="1"/>
    </xf>
    <xf numFmtId="4" fontId="41" fillId="0" borderId="0" xfId="0" applyNumberFormat="1" applyFont="1" applyBorder="1" applyAlignment="1">
      <alignment horizontal="center" vertical="top" wrapText="1"/>
    </xf>
    <xf numFmtId="0" fontId="40" fillId="0" borderId="0" xfId="0" applyFont="1" applyBorder="1" applyAlignment="1">
      <alignment horizontal="center" vertical="top" wrapText="1"/>
    </xf>
    <xf numFmtId="0" fontId="40" fillId="0" borderId="0" xfId="0" applyFont="1" applyBorder="1" applyAlignment="1">
      <alignment horizontal="left" vertical="top" wrapText="1"/>
    </xf>
    <xf numFmtId="4" fontId="40" fillId="0" borderId="0" xfId="0" applyNumberFormat="1" applyFont="1" applyBorder="1" applyAlignment="1">
      <alignment horizontal="center" vertical="top" wrapText="1"/>
    </xf>
    <xf numFmtId="0" fontId="46" fillId="0" borderId="0" xfId="0" applyFont="1" applyBorder="1" applyAlignment="1">
      <alignment/>
    </xf>
    <xf numFmtId="0" fontId="41" fillId="0" borderId="10" xfId="0" applyFont="1" applyBorder="1" applyAlignment="1">
      <alignment horizontal="center" vertical="top" wrapText="1"/>
    </xf>
    <xf numFmtId="0" fontId="42" fillId="0" borderId="10" xfId="0" applyFont="1" applyBorder="1" applyAlignment="1">
      <alignment horizontal="center" vertical="top" wrapText="1"/>
    </xf>
    <xf numFmtId="2" fontId="40" fillId="0" borderId="10" xfId="0" applyNumberFormat="1" applyFont="1" applyBorder="1" applyAlignment="1">
      <alignment horizontal="center" vertical="top" wrapText="1"/>
    </xf>
    <xf numFmtId="0" fontId="43" fillId="0" borderId="10" xfId="0" applyFont="1" applyBorder="1" applyAlignment="1">
      <alignment horizontal="center" vertical="top" wrapText="1"/>
    </xf>
    <xf numFmtId="0" fontId="42" fillId="0" borderId="10" xfId="0" applyFont="1" applyBorder="1" applyAlignment="1">
      <alignment horizontal="center" vertical="top" wrapText="1"/>
    </xf>
    <xf numFmtId="4" fontId="40" fillId="0" borderId="11" xfId="0" applyNumberFormat="1" applyFont="1" applyBorder="1" applyAlignment="1">
      <alignment horizontal="center" vertical="top" wrapText="1"/>
    </xf>
    <xf numFmtId="2" fontId="40" fillId="0" borderId="11" xfId="0" applyNumberFormat="1" applyFont="1" applyBorder="1" applyAlignment="1">
      <alignment horizontal="center" vertical="top" wrapText="1"/>
    </xf>
    <xf numFmtId="171" fontId="41" fillId="0" borderId="10" xfId="0" applyNumberFormat="1" applyFont="1" applyBorder="1" applyAlignment="1">
      <alignment horizontal="center"/>
    </xf>
    <xf numFmtId="2" fontId="43" fillId="0" borderId="10" xfId="0" applyNumberFormat="1" applyFont="1" applyBorder="1" applyAlignment="1">
      <alignment horizontal="center" vertical="top" wrapText="1"/>
    </xf>
    <xf numFmtId="0" fontId="42" fillId="0" borderId="10" xfId="0" applyFont="1" applyBorder="1" applyAlignment="1">
      <alignment horizontal="center" vertical="top" wrapText="1"/>
    </xf>
    <xf numFmtId="0" fontId="43" fillId="0" borderId="10" xfId="0" applyFont="1" applyBorder="1" applyAlignment="1">
      <alignment horizontal="center" vertical="top" wrapText="1"/>
    </xf>
    <xf numFmtId="0" fontId="41" fillId="0" borderId="10" xfId="0" applyFont="1" applyBorder="1" applyAlignment="1">
      <alignment horizontal="center" vertical="top" wrapText="1"/>
    </xf>
    <xf numFmtId="0" fontId="42" fillId="0" borderId="14" xfId="0" applyFont="1" applyBorder="1" applyAlignment="1">
      <alignment horizontal="center" vertical="top" wrapText="1"/>
    </xf>
    <xf numFmtId="0" fontId="42" fillId="0" borderId="10" xfId="0" applyFont="1" applyBorder="1" applyAlignment="1">
      <alignment horizontal="center" vertical="top" wrapText="1"/>
    </xf>
    <xf numFmtId="0" fontId="43" fillId="0" borderId="10" xfId="0" applyFont="1" applyBorder="1" applyAlignment="1">
      <alignment horizontal="center" vertical="top" wrapText="1"/>
    </xf>
    <xf numFmtId="2" fontId="41" fillId="0" borderId="10" xfId="0" applyNumberFormat="1" applyFont="1" applyBorder="1" applyAlignment="1">
      <alignment horizontal="center" vertical="top" wrapText="1"/>
    </xf>
    <xf numFmtId="2" fontId="41" fillId="0" borderId="11" xfId="0" applyNumberFormat="1" applyFont="1" applyBorder="1" applyAlignment="1">
      <alignment horizontal="center" vertical="top" wrapText="1"/>
    </xf>
    <xf numFmtId="171" fontId="41" fillId="0" borderId="10" xfId="0" applyNumberFormat="1" applyFont="1" applyBorder="1" applyAlignment="1">
      <alignment horizontal="center" vertical="top"/>
    </xf>
    <xf numFmtId="0" fontId="43" fillId="0" borderId="12" xfId="0" applyFont="1" applyBorder="1" applyAlignment="1">
      <alignment horizontal="center" vertical="top" wrapText="1"/>
    </xf>
    <xf numFmtId="0" fontId="43" fillId="0" borderId="12" xfId="0" applyFont="1" applyBorder="1" applyAlignment="1">
      <alignment vertical="top" wrapText="1"/>
    </xf>
    <xf numFmtId="0" fontId="42" fillId="0" borderId="14" xfId="0" applyFont="1" applyBorder="1" applyAlignment="1">
      <alignment vertical="top" wrapText="1"/>
    </xf>
    <xf numFmtId="0" fontId="40" fillId="0" borderId="12" xfId="0" applyFont="1" applyBorder="1" applyAlignment="1">
      <alignment horizontal="center" vertical="top" wrapText="1"/>
    </xf>
    <xf numFmtId="0" fontId="40" fillId="0" borderId="12" xfId="0" applyFont="1" applyBorder="1" applyAlignment="1">
      <alignment vertical="top" wrapText="1"/>
    </xf>
    <xf numFmtId="0" fontId="43" fillId="0" borderId="11" xfId="0" applyFont="1" applyBorder="1" applyAlignment="1">
      <alignment horizontal="center" vertical="top" wrapText="1"/>
    </xf>
    <xf numFmtId="0" fontId="42" fillId="0" borderId="13" xfId="0" applyFont="1" applyBorder="1" applyAlignment="1">
      <alignment vertical="top" wrapText="1"/>
    </xf>
    <xf numFmtId="0" fontId="41" fillId="0" borderId="10" xfId="0" applyFont="1" applyBorder="1" applyAlignment="1">
      <alignment horizontal="center" vertical="top" wrapText="1"/>
    </xf>
    <xf numFmtId="0" fontId="43" fillId="0" borderId="10" xfId="0" applyFont="1" applyBorder="1" applyAlignment="1">
      <alignment horizontal="center" vertical="top" wrapText="1"/>
    </xf>
    <xf numFmtId="2" fontId="40" fillId="0" borderId="10" xfId="0" applyNumberFormat="1" applyFont="1" applyBorder="1" applyAlignment="1">
      <alignment horizontal="center" vertical="top"/>
    </xf>
    <xf numFmtId="0" fontId="41" fillId="0" borderId="0" xfId="0" applyFont="1" applyAlignment="1">
      <alignment horizontal="left"/>
    </xf>
    <xf numFmtId="0" fontId="40" fillId="0" borderId="0" xfId="0" applyFont="1" applyAlignment="1">
      <alignment horizontal="left"/>
    </xf>
    <xf numFmtId="0" fontId="41" fillId="0" borderId="12" xfId="0" applyFont="1" applyBorder="1" applyAlignment="1">
      <alignment horizontal="center" vertical="top" wrapText="1"/>
    </xf>
    <xf numFmtId="0" fontId="41" fillId="0" borderId="14" xfId="0" applyFont="1" applyBorder="1" applyAlignment="1">
      <alignment horizontal="center" vertical="top"/>
    </xf>
    <xf numFmtId="0" fontId="41" fillId="0" borderId="14" xfId="0" applyFont="1" applyBorder="1" applyAlignment="1">
      <alignment horizontal="center" vertical="top" wrapText="1"/>
    </xf>
    <xf numFmtId="0" fontId="41" fillId="0" borderId="10" xfId="0" applyFont="1" applyBorder="1" applyAlignment="1">
      <alignment horizontal="center" vertical="top" wrapText="1"/>
    </xf>
    <xf numFmtId="0" fontId="43" fillId="0" borderId="10" xfId="0" applyFont="1" applyBorder="1" applyAlignment="1">
      <alignment horizontal="center" vertical="top" wrapText="1"/>
    </xf>
    <xf numFmtId="0" fontId="42" fillId="0" borderId="14" xfId="0" applyFont="1" applyBorder="1" applyAlignment="1">
      <alignment horizontal="center" wrapText="1"/>
    </xf>
    <xf numFmtId="0" fontId="42" fillId="0" borderId="10" xfId="0" applyFont="1" applyBorder="1" applyAlignment="1">
      <alignment horizontal="center" wrapText="1"/>
    </xf>
    <xf numFmtId="0" fontId="0" fillId="0" borderId="14" xfId="0" applyBorder="1" applyAlignment="1">
      <alignment horizontal="center"/>
    </xf>
    <xf numFmtId="0" fontId="0" fillId="0" borderId="10" xfId="0" applyBorder="1" applyAlignment="1">
      <alignment horizontal="center"/>
    </xf>
    <xf numFmtId="0" fontId="40" fillId="0" borderId="0" xfId="0" applyFont="1" applyAlignment="1">
      <alignment horizontal="right"/>
    </xf>
    <xf numFmtId="0" fontId="41" fillId="0" borderId="0" xfId="0" applyFont="1" applyAlignment="1">
      <alignment horizontal="center"/>
    </xf>
    <xf numFmtId="0" fontId="45" fillId="0" borderId="15" xfId="0" applyFont="1" applyBorder="1" applyAlignment="1">
      <alignment horizontal="center"/>
    </xf>
    <xf numFmtId="0" fontId="42" fillId="0" borderId="12" xfId="0" applyFont="1" applyBorder="1" applyAlignment="1">
      <alignment horizontal="center" vertical="top" wrapText="1"/>
    </xf>
    <xf numFmtId="0" fontId="42" fillId="0" borderId="14" xfId="0" applyFont="1" applyBorder="1" applyAlignment="1">
      <alignment horizontal="center" vertical="top" wrapText="1"/>
    </xf>
    <xf numFmtId="0" fontId="42" fillId="0" borderId="10" xfId="0" applyFont="1" applyBorder="1" applyAlignment="1">
      <alignment horizontal="center" vertical="top" wrapText="1"/>
    </xf>
    <xf numFmtId="0" fontId="42" fillId="0" borderId="10" xfId="0" applyFont="1" applyBorder="1" applyAlignment="1">
      <alignment wrapText="1"/>
    </xf>
    <xf numFmtId="0" fontId="45" fillId="0" borderId="15" xfId="0" applyFont="1" applyBorder="1" applyAlignment="1">
      <alignment horizontal="right"/>
    </xf>
    <xf numFmtId="0" fontId="47" fillId="0" borderId="15" xfId="0" applyFont="1" applyBorder="1" applyAlignment="1">
      <alignment horizontal="right"/>
    </xf>
    <xf numFmtId="0" fontId="41" fillId="0" borderId="0" xfId="0" applyFont="1" applyAlignment="1">
      <alignment horizontal="center" wrapText="1"/>
    </xf>
    <xf numFmtId="0" fontId="45" fillId="0" borderId="0" xfId="0" applyFont="1" applyBorder="1" applyAlignment="1">
      <alignment horizontal="center"/>
    </xf>
    <xf numFmtId="0" fontId="46" fillId="0" borderId="0" xfId="0" applyFont="1" applyBorder="1" applyAlignment="1">
      <alignment horizontal="center"/>
    </xf>
    <xf numFmtId="0" fontId="41"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34">
      <selection activeCell="C38" sqref="C38"/>
    </sheetView>
  </sheetViews>
  <sheetFormatPr defaultColWidth="9.140625" defaultRowHeight="15"/>
  <cols>
    <col min="1" max="1" width="43.140625" style="0" customWidth="1"/>
    <col min="2" max="2" width="57.00390625" style="0" customWidth="1"/>
    <col min="3" max="3" width="24.57421875" style="0" customWidth="1"/>
    <col min="4" max="4" width="17.421875" style="0" customWidth="1"/>
    <col min="5" max="5" width="20.421875" style="0" customWidth="1"/>
  </cols>
  <sheetData>
    <row r="1" spans="1:11" ht="15.75">
      <c r="A1" s="101" t="s">
        <v>57</v>
      </c>
      <c r="B1" s="101"/>
      <c r="C1" s="101"/>
      <c r="D1" s="101"/>
      <c r="E1" s="101"/>
      <c r="F1" s="101"/>
      <c r="G1" s="101"/>
      <c r="H1" s="101"/>
      <c r="I1" s="101"/>
      <c r="J1" s="101"/>
      <c r="K1" s="101"/>
    </row>
    <row r="2" spans="1:11" ht="15.75">
      <c r="A2" s="101" t="s">
        <v>58</v>
      </c>
      <c r="B2" s="101"/>
      <c r="C2" s="101"/>
      <c r="D2" s="101"/>
      <c r="E2" s="101"/>
      <c r="F2" s="101"/>
      <c r="G2" s="101"/>
      <c r="H2" s="101"/>
      <c r="I2" s="101"/>
      <c r="J2" s="101"/>
      <c r="K2" s="101"/>
    </row>
    <row r="3" spans="1:11" ht="15.75">
      <c r="A3" s="101" t="s">
        <v>59</v>
      </c>
      <c r="B3" s="101"/>
      <c r="C3" s="101"/>
      <c r="D3" s="101"/>
      <c r="E3" s="101"/>
      <c r="F3" s="101"/>
      <c r="G3" s="101"/>
      <c r="H3" s="101"/>
      <c r="I3" s="101"/>
      <c r="J3" s="101"/>
      <c r="K3" s="101"/>
    </row>
    <row r="4" spans="1:11" ht="15.75">
      <c r="A4" s="101" t="s">
        <v>226</v>
      </c>
      <c r="B4" s="101"/>
      <c r="C4" s="101"/>
      <c r="D4" s="101"/>
      <c r="E4" s="101"/>
      <c r="F4" s="101"/>
      <c r="G4" s="101"/>
      <c r="H4" s="101"/>
      <c r="I4" s="101"/>
      <c r="J4" s="101"/>
      <c r="K4" s="101"/>
    </row>
    <row r="5" ht="15.75">
      <c r="A5" s="1"/>
    </row>
    <row r="6" spans="1:11" ht="15.75">
      <c r="A6" s="100" t="s">
        <v>217</v>
      </c>
      <c r="B6" s="100"/>
      <c r="C6" s="100"/>
      <c r="D6" s="100"/>
      <c r="E6" s="100"/>
      <c r="F6" s="100"/>
      <c r="G6" s="100"/>
      <c r="H6" s="100"/>
      <c r="I6" s="100"/>
      <c r="J6" s="100"/>
      <c r="K6" s="100"/>
    </row>
    <row r="7" spans="1:5" ht="15.75">
      <c r="A7" s="2"/>
      <c r="E7" s="22" t="s">
        <v>56</v>
      </c>
    </row>
    <row r="8" spans="1:5" ht="47.25" customHeight="1">
      <c r="A8" s="105" t="s">
        <v>2</v>
      </c>
      <c r="B8" s="105" t="s">
        <v>3</v>
      </c>
      <c r="C8" s="105" t="s">
        <v>4</v>
      </c>
      <c r="D8" s="102" t="s">
        <v>218</v>
      </c>
      <c r="E8" s="102" t="s">
        <v>55</v>
      </c>
    </row>
    <row r="9" spans="1:5" ht="3.75" customHeight="1">
      <c r="A9" s="105"/>
      <c r="B9" s="105"/>
      <c r="C9" s="105"/>
      <c r="D9" s="103"/>
      <c r="E9" s="104"/>
    </row>
    <row r="10" spans="1:5" ht="15.75">
      <c r="A10" s="3">
        <v>1</v>
      </c>
      <c r="B10" s="3">
        <v>2</v>
      </c>
      <c r="C10" s="3">
        <v>3</v>
      </c>
      <c r="D10" s="20">
        <v>4</v>
      </c>
      <c r="E10" s="21">
        <v>5</v>
      </c>
    </row>
    <row r="11" spans="1:5" ht="19.5" customHeight="1">
      <c r="A11" s="4" t="s">
        <v>5</v>
      </c>
      <c r="B11" s="5" t="s">
        <v>6</v>
      </c>
      <c r="C11" s="19">
        <v>1558506</v>
      </c>
      <c r="D11" s="15">
        <f>D12+D16+D19+D27+D29+D33</f>
        <v>1056272.0099999998</v>
      </c>
      <c r="E11" s="30">
        <f>D11/C11*100</f>
        <v>67.77465149316075</v>
      </c>
    </row>
    <row r="12" spans="1:5" ht="20.25" customHeight="1">
      <c r="A12" s="3" t="s">
        <v>7</v>
      </c>
      <c r="B12" s="6" t="s">
        <v>8</v>
      </c>
      <c r="C12" s="19">
        <f>C13</f>
        <v>506000</v>
      </c>
      <c r="D12" s="19">
        <f>D13</f>
        <v>376090.05</v>
      </c>
      <c r="E12" s="30">
        <f aca="true" t="shared" si="0" ref="E12:E27">D12/C12*100</f>
        <v>74.32609683794466</v>
      </c>
    </row>
    <row r="13" spans="1:5" ht="20.25" customHeight="1">
      <c r="A13" s="3" t="s">
        <v>9</v>
      </c>
      <c r="B13" s="6" t="s">
        <v>10</v>
      </c>
      <c r="C13" s="19">
        <f>C14</f>
        <v>506000</v>
      </c>
      <c r="D13" s="19">
        <f>D14+D15</f>
        <v>376090.05</v>
      </c>
      <c r="E13" s="30">
        <f t="shared" si="0"/>
        <v>74.32609683794466</v>
      </c>
    </row>
    <row r="14" spans="1:5" ht="81" customHeight="1">
      <c r="A14" s="7" t="s">
        <v>11</v>
      </c>
      <c r="B14" s="8" t="s">
        <v>12</v>
      </c>
      <c r="C14" s="77">
        <v>506000</v>
      </c>
      <c r="D14" s="23">
        <v>367780.55</v>
      </c>
      <c r="E14" s="31">
        <f t="shared" si="0"/>
        <v>72.68390316205533</v>
      </c>
    </row>
    <row r="15" spans="1:5" ht="48.75" customHeight="1">
      <c r="A15" s="7" t="s">
        <v>213</v>
      </c>
      <c r="B15" s="8" t="s">
        <v>214</v>
      </c>
      <c r="C15" s="77" t="s">
        <v>13</v>
      </c>
      <c r="D15" s="23">
        <v>8309.5</v>
      </c>
      <c r="E15" s="31" t="s">
        <v>13</v>
      </c>
    </row>
    <row r="16" spans="1:5" ht="16.5" customHeight="1">
      <c r="A16" s="3" t="s">
        <v>14</v>
      </c>
      <c r="B16" s="9" t="s">
        <v>15</v>
      </c>
      <c r="C16" s="19">
        <v>100000</v>
      </c>
      <c r="D16" s="87">
        <f>D17</f>
        <v>21535.8</v>
      </c>
      <c r="E16" s="30">
        <f t="shared" si="0"/>
        <v>21.5358</v>
      </c>
    </row>
    <row r="17" spans="1:5" ht="18.75" customHeight="1">
      <c r="A17" s="3" t="s">
        <v>16</v>
      </c>
      <c r="B17" s="9" t="s">
        <v>17</v>
      </c>
      <c r="C17" s="19">
        <v>100000</v>
      </c>
      <c r="D17" s="87">
        <f>D18</f>
        <v>21535.8</v>
      </c>
      <c r="E17" s="30">
        <f t="shared" si="0"/>
        <v>21.5358</v>
      </c>
    </row>
    <row r="18" spans="1:5" ht="17.25" customHeight="1">
      <c r="A18" s="7" t="s">
        <v>18</v>
      </c>
      <c r="B18" s="8" t="s">
        <v>17</v>
      </c>
      <c r="C18" s="77">
        <v>100000</v>
      </c>
      <c r="D18" s="74">
        <v>21535.8</v>
      </c>
      <c r="E18" s="31">
        <f t="shared" si="0"/>
        <v>21.5358</v>
      </c>
    </row>
    <row r="19" spans="1:5" ht="19.5" customHeight="1">
      <c r="A19" s="4" t="s">
        <v>19</v>
      </c>
      <c r="B19" s="10" t="s">
        <v>20</v>
      </c>
      <c r="C19" s="19">
        <f>C20+C22</f>
        <v>485000</v>
      </c>
      <c r="D19" s="19">
        <f>D20+D22</f>
        <v>321932.56</v>
      </c>
      <c r="E19" s="30">
        <f t="shared" si="0"/>
        <v>66.37784742268042</v>
      </c>
    </row>
    <row r="20" spans="1:5" ht="20.25" customHeight="1">
      <c r="A20" s="4" t="s">
        <v>21</v>
      </c>
      <c r="B20" s="11" t="s">
        <v>22</v>
      </c>
      <c r="C20" s="19">
        <v>35000</v>
      </c>
      <c r="D20" s="3">
        <f>D21</f>
        <v>6776.87</v>
      </c>
      <c r="E20" s="30">
        <f t="shared" si="0"/>
        <v>19.36248571428571</v>
      </c>
    </row>
    <row r="21" spans="1:5" ht="50.25" customHeight="1">
      <c r="A21" s="12" t="s">
        <v>23</v>
      </c>
      <c r="B21" s="13" t="s">
        <v>24</v>
      </c>
      <c r="C21" s="77">
        <v>35000</v>
      </c>
      <c r="D21" s="7">
        <v>6776.87</v>
      </c>
      <c r="E21" s="31">
        <f t="shared" si="0"/>
        <v>19.36248571428571</v>
      </c>
    </row>
    <row r="22" spans="1:5" ht="17.25" customHeight="1">
      <c r="A22" s="4" t="s">
        <v>25</v>
      </c>
      <c r="B22" s="10" t="s">
        <v>26</v>
      </c>
      <c r="C22" s="19">
        <f>C23+C25</f>
        <v>450000</v>
      </c>
      <c r="D22" s="19">
        <f>D23+D25</f>
        <v>315155.69</v>
      </c>
      <c r="E22" s="30">
        <f>D22/C22*100</f>
        <v>70.03459777777778</v>
      </c>
    </row>
    <row r="23" spans="1:5" ht="19.5" customHeight="1">
      <c r="A23" s="4" t="s">
        <v>27</v>
      </c>
      <c r="B23" s="14" t="s">
        <v>28</v>
      </c>
      <c r="C23" s="19">
        <f>C24</f>
        <v>200000</v>
      </c>
      <c r="D23" s="19">
        <f>D24</f>
        <v>251051.47</v>
      </c>
      <c r="E23" s="30">
        <f t="shared" si="0"/>
        <v>125.525735</v>
      </c>
    </row>
    <row r="24" spans="1:5" ht="49.5" customHeight="1">
      <c r="A24" s="7" t="s">
        <v>29</v>
      </c>
      <c r="B24" s="13" t="s">
        <v>30</v>
      </c>
      <c r="C24" s="77">
        <v>200000</v>
      </c>
      <c r="D24" s="23">
        <v>251051.47</v>
      </c>
      <c r="E24" s="31">
        <f t="shared" si="0"/>
        <v>125.525735</v>
      </c>
    </row>
    <row r="25" spans="1:5" ht="19.5" customHeight="1">
      <c r="A25" s="4" t="s">
        <v>31</v>
      </c>
      <c r="B25" s="14" t="s">
        <v>32</v>
      </c>
      <c r="C25" s="19">
        <f>C26</f>
        <v>250000</v>
      </c>
      <c r="D25" s="19">
        <f>D26</f>
        <v>64104.22</v>
      </c>
      <c r="E25" s="30">
        <f t="shared" si="0"/>
        <v>25.641688000000002</v>
      </c>
    </row>
    <row r="26" spans="1:5" ht="46.5" customHeight="1">
      <c r="A26" s="7" t="s">
        <v>33</v>
      </c>
      <c r="B26" s="13" t="s">
        <v>34</v>
      </c>
      <c r="C26" s="77">
        <v>250000</v>
      </c>
      <c r="D26" s="23">
        <v>64104.22</v>
      </c>
      <c r="E26" s="31">
        <f>D26/C26*100</f>
        <v>25.641688000000002</v>
      </c>
    </row>
    <row r="27" spans="1:5" ht="95.25" customHeight="1">
      <c r="A27" s="81" t="s">
        <v>190</v>
      </c>
      <c r="B27" s="14" t="s">
        <v>191</v>
      </c>
      <c r="C27" s="19">
        <f>C28</f>
        <v>180465</v>
      </c>
      <c r="D27" s="19">
        <f>D28</f>
        <v>56005.07</v>
      </c>
      <c r="E27" s="30">
        <f t="shared" si="0"/>
        <v>31.03375723824564</v>
      </c>
    </row>
    <row r="28" spans="1:5" ht="78" customHeight="1">
      <c r="A28" s="82" t="s">
        <v>192</v>
      </c>
      <c r="B28" s="13" t="s">
        <v>193</v>
      </c>
      <c r="C28" s="77">
        <v>180465</v>
      </c>
      <c r="D28" s="23">
        <v>56005.07</v>
      </c>
      <c r="E28" s="31">
        <f>D28/C28*100</f>
        <v>31.03375723824564</v>
      </c>
    </row>
    <row r="29" spans="1:5" ht="49.5" customHeight="1">
      <c r="A29" s="4" t="s">
        <v>35</v>
      </c>
      <c r="B29" s="14" t="s">
        <v>36</v>
      </c>
      <c r="C29" s="17" t="s">
        <v>37</v>
      </c>
      <c r="D29" s="15">
        <f>D30</f>
        <v>7667.53</v>
      </c>
      <c r="E29" s="30">
        <v>18.1</v>
      </c>
    </row>
    <row r="30" spans="1:5" ht="18.75" customHeight="1">
      <c r="A30" s="4" t="s">
        <v>38</v>
      </c>
      <c r="B30" s="14" t="s">
        <v>39</v>
      </c>
      <c r="C30" s="17" t="s">
        <v>37</v>
      </c>
      <c r="D30" s="15">
        <f>D31</f>
        <v>7667.53</v>
      </c>
      <c r="E30" s="30">
        <v>18.1</v>
      </c>
    </row>
    <row r="31" spans="1:5" ht="16.5" customHeight="1">
      <c r="A31" s="12" t="s">
        <v>40</v>
      </c>
      <c r="B31" s="13" t="s">
        <v>41</v>
      </c>
      <c r="C31" s="18" t="s">
        <v>37</v>
      </c>
      <c r="D31" s="23">
        <v>7667.53</v>
      </c>
      <c r="E31" s="31">
        <v>18.1</v>
      </c>
    </row>
    <row r="32" spans="1:5" ht="34.5" customHeight="1">
      <c r="A32" s="90" t="s">
        <v>42</v>
      </c>
      <c r="B32" s="91" t="s">
        <v>43</v>
      </c>
      <c r="C32" s="18" t="s">
        <v>37</v>
      </c>
      <c r="D32" s="23">
        <v>7667.53</v>
      </c>
      <c r="E32" s="31">
        <v>18.1</v>
      </c>
    </row>
    <row r="33" spans="1:5" ht="14.25" customHeight="1">
      <c r="A33" s="85" t="s">
        <v>200</v>
      </c>
      <c r="B33" s="14" t="s">
        <v>201</v>
      </c>
      <c r="C33" s="88">
        <f>C35</f>
        <v>273041</v>
      </c>
      <c r="D33" s="88">
        <f>D35</f>
        <v>273041</v>
      </c>
      <c r="E33" s="30">
        <f>D33/C33*100</f>
        <v>100</v>
      </c>
    </row>
    <row r="34" spans="1:5" ht="18.75" customHeight="1">
      <c r="A34" s="85" t="s">
        <v>202</v>
      </c>
      <c r="B34" s="10" t="s">
        <v>203</v>
      </c>
      <c r="C34" s="78">
        <f>C35</f>
        <v>273041</v>
      </c>
      <c r="D34" s="78">
        <v>273041</v>
      </c>
      <c r="E34" s="31">
        <f>D34/C34*100</f>
        <v>100</v>
      </c>
    </row>
    <row r="35" spans="1:5" ht="34.5" customHeight="1">
      <c r="A35" s="86" t="s">
        <v>204</v>
      </c>
      <c r="B35" s="33" t="s">
        <v>205</v>
      </c>
      <c r="C35" s="78">
        <v>273041</v>
      </c>
      <c r="D35" s="23">
        <v>273041</v>
      </c>
      <c r="E35" s="31">
        <f>D35/C35*100</f>
        <v>100</v>
      </c>
    </row>
    <row r="36" spans="1:5" ht="19.5" customHeight="1">
      <c r="A36" s="84" t="s">
        <v>44</v>
      </c>
      <c r="B36" s="92" t="s">
        <v>45</v>
      </c>
      <c r="C36" s="19">
        <f>C37</f>
        <v>9598398.62</v>
      </c>
      <c r="D36" s="19">
        <f>D37</f>
        <v>7362168.119999999</v>
      </c>
      <c r="E36" s="30">
        <f>D36/C36*100</f>
        <v>76.70204595024414</v>
      </c>
    </row>
    <row r="37" spans="1:5" ht="50.25" customHeight="1">
      <c r="A37" s="4" t="s">
        <v>46</v>
      </c>
      <c r="B37" s="14" t="s">
        <v>47</v>
      </c>
      <c r="C37" s="19">
        <f>C38+C43+C46+C49</f>
        <v>9598398.62</v>
      </c>
      <c r="D37" s="19">
        <f>D38+D43+D46+D49</f>
        <v>7362168.119999999</v>
      </c>
      <c r="E37" s="30">
        <f aca="true" t="shared" si="1" ref="E37:E45">D37/C37*100</f>
        <v>76.70204595024414</v>
      </c>
    </row>
    <row r="38" spans="1:5" ht="33.75" customHeight="1">
      <c r="A38" s="76" t="s">
        <v>189</v>
      </c>
      <c r="B38" s="14" t="s">
        <v>48</v>
      </c>
      <c r="C38" s="19">
        <f>C39+C41</f>
        <v>6750590.85</v>
      </c>
      <c r="D38" s="19">
        <f>D39+D41</f>
        <v>5025785.85</v>
      </c>
      <c r="E38" s="30">
        <f t="shared" si="1"/>
        <v>74.44956984765267</v>
      </c>
    </row>
    <row r="39" spans="1:5" ht="20.25" customHeight="1">
      <c r="A39" s="75" t="s">
        <v>188</v>
      </c>
      <c r="B39" s="13" t="s">
        <v>49</v>
      </c>
      <c r="C39" s="77">
        <v>6354400</v>
      </c>
      <c r="D39" s="23">
        <f>D40</f>
        <v>4765801</v>
      </c>
      <c r="E39" s="31">
        <f t="shared" si="1"/>
        <v>75.00001573712703</v>
      </c>
    </row>
    <row r="40" spans="1:5" ht="54.75" customHeight="1">
      <c r="A40" s="75" t="s">
        <v>187</v>
      </c>
      <c r="B40" s="13" t="s">
        <v>206</v>
      </c>
      <c r="C40" s="77">
        <v>6354400</v>
      </c>
      <c r="D40" s="23">
        <v>4765801</v>
      </c>
      <c r="E40" s="31">
        <f t="shared" si="1"/>
        <v>75.00001573712703</v>
      </c>
    </row>
    <row r="41" spans="1:5" ht="33.75" customHeight="1">
      <c r="A41" s="75" t="s">
        <v>186</v>
      </c>
      <c r="B41" s="13" t="s">
        <v>171</v>
      </c>
      <c r="C41" s="77">
        <f>C42</f>
        <v>396190.85</v>
      </c>
      <c r="D41" s="77">
        <f>D42</f>
        <v>259984.85</v>
      </c>
      <c r="E41" s="31">
        <f t="shared" si="1"/>
        <v>65.62111416757858</v>
      </c>
    </row>
    <row r="42" spans="1:5" ht="33.75" customHeight="1">
      <c r="A42" s="90" t="s">
        <v>185</v>
      </c>
      <c r="B42" s="91" t="s">
        <v>172</v>
      </c>
      <c r="C42" s="77">
        <v>396190.85</v>
      </c>
      <c r="D42" s="23">
        <v>259984.85</v>
      </c>
      <c r="E42" s="31">
        <f t="shared" si="1"/>
        <v>65.62111416757858</v>
      </c>
    </row>
    <row r="43" spans="1:5" ht="33.75" customHeight="1">
      <c r="A43" s="83" t="s">
        <v>207</v>
      </c>
      <c r="B43" s="9" t="s">
        <v>208</v>
      </c>
      <c r="C43" s="19">
        <f>C44</f>
        <v>900000</v>
      </c>
      <c r="D43" s="19">
        <f>D44</f>
        <v>900000</v>
      </c>
      <c r="E43" s="30">
        <f t="shared" si="1"/>
        <v>100</v>
      </c>
    </row>
    <row r="44" spans="1:5" ht="33.75" customHeight="1">
      <c r="A44" s="93" t="s">
        <v>209</v>
      </c>
      <c r="B44" s="94" t="s">
        <v>210</v>
      </c>
      <c r="C44" s="77">
        <v>900000</v>
      </c>
      <c r="D44" s="23">
        <v>900000</v>
      </c>
      <c r="E44" s="31">
        <f t="shared" si="1"/>
        <v>100</v>
      </c>
    </row>
    <row r="45" spans="1:5" ht="33.75" customHeight="1">
      <c r="A45" s="7" t="s">
        <v>211</v>
      </c>
      <c r="B45" s="8" t="s">
        <v>212</v>
      </c>
      <c r="C45" s="77">
        <v>900000</v>
      </c>
      <c r="D45" s="23">
        <v>900000</v>
      </c>
      <c r="E45" s="31">
        <f t="shared" si="1"/>
        <v>100</v>
      </c>
    </row>
    <row r="46" spans="1:5" ht="36" customHeight="1">
      <c r="A46" s="84" t="s">
        <v>184</v>
      </c>
      <c r="B46" s="96" t="s">
        <v>50</v>
      </c>
      <c r="C46" s="19">
        <f>C47</f>
        <v>101000</v>
      </c>
      <c r="D46" s="19">
        <f>D47</f>
        <v>55575.75</v>
      </c>
      <c r="E46" s="30">
        <f>D46/C46*100</f>
        <v>55.02549504950495</v>
      </c>
    </row>
    <row r="47" spans="1:5" ht="51" customHeight="1">
      <c r="A47" s="95" t="s">
        <v>183</v>
      </c>
      <c r="B47" s="13" t="s">
        <v>216</v>
      </c>
      <c r="C47" s="77">
        <f>C48</f>
        <v>101000</v>
      </c>
      <c r="D47" s="77">
        <v>55575.75</v>
      </c>
      <c r="E47" s="31">
        <f aca="true" t="shared" si="2" ref="E47:E52">D47/C47*100</f>
        <v>55.02549504950495</v>
      </c>
    </row>
    <row r="48" spans="1:5" ht="67.5" customHeight="1">
      <c r="A48" s="95" t="s">
        <v>182</v>
      </c>
      <c r="B48" s="13" t="s">
        <v>215</v>
      </c>
      <c r="C48" s="77">
        <v>101000</v>
      </c>
      <c r="D48" s="23">
        <v>55575.75</v>
      </c>
      <c r="E48" s="31">
        <f t="shared" si="2"/>
        <v>55.02549504950495</v>
      </c>
    </row>
    <row r="49" spans="1:5" ht="19.5" customHeight="1">
      <c r="A49" s="76" t="s">
        <v>181</v>
      </c>
      <c r="B49" s="92" t="s">
        <v>51</v>
      </c>
      <c r="C49" s="19">
        <f>C50</f>
        <v>1846807.77</v>
      </c>
      <c r="D49" s="19">
        <f>D50</f>
        <v>1380806.52</v>
      </c>
      <c r="E49" s="30">
        <f t="shared" si="2"/>
        <v>74.76720330237727</v>
      </c>
    </row>
    <row r="50" spans="1:5" ht="63.75" customHeight="1">
      <c r="A50" s="75" t="s">
        <v>180</v>
      </c>
      <c r="B50" s="13" t="s">
        <v>52</v>
      </c>
      <c r="C50" s="77">
        <f>C51</f>
        <v>1846807.77</v>
      </c>
      <c r="D50" s="77">
        <v>1380806.52</v>
      </c>
      <c r="E50" s="31">
        <f t="shared" si="2"/>
        <v>74.76720330237727</v>
      </c>
    </row>
    <row r="51" spans="1:5" ht="77.25" customHeight="1">
      <c r="A51" s="75" t="s">
        <v>179</v>
      </c>
      <c r="B51" s="13" t="s">
        <v>53</v>
      </c>
      <c r="C51" s="77">
        <v>1846807.77</v>
      </c>
      <c r="D51" s="23">
        <v>1380806.52</v>
      </c>
      <c r="E51" s="31">
        <f t="shared" si="2"/>
        <v>74.76720330237727</v>
      </c>
    </row>
    <row r="52" spans="1:5" ht="17.25" customHeight="1">
      <c r="A52" s="73" t="s">
        <v>54</v>
      </c>
      <c r="B52" s="73"/>
      <c r="C52" s="15">
        <f>C11+C36</f>
        <v>11156904.62</v>
      </c>
      <c r="D52" s="15">
        <f>D11+D36</f>
        <v>8418440.129999999</v>
      </c>
      <c r="E52" s="30">
        <f t="shared" si="2"/>
        <v>75.45497982396483</v>
      </c>
    </row>
  </sheetData>
  <sheetProtection/>
  <mergeCells count="10">
    <mergeCell ref="A6:K6"/>
    <mergeCell ref="A1:K1"/>
    <mergeCell ref="A2:K2"/>
    <mergeCell ref="A3:K3"/>
    <mergeCell ref="A4:K4"/>
    <mergeCell ref="D8:D9"/>
    <mergeCell ref="E8:E9"/>
    <mergeCell ref="A8:A9"/>
    <mergeCell ref="B8:B9"/>
    <mergeCell ref="C8:C9"/>
  </mergeCells>
  <printOptions/>
  <pageMargins left="0.7086614173228347" right="0.7086614173228347" top="0.5511811023622047" bottom="0.5511811023622047"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Q39"/>
  <sheetViews>
    <sheetView zoomScalePageLayoutView="0" workbookViewId="0" topLeftCell="A1">
      <selection activeCell="F8" sqref="F8"/>
    </sheetView>
  </sheetViews>
  <sheetFormatPr defaultColWidth="9.140625" defaultRowHeight="15"/>
  <cols>
    <col min="1" max="1" width="64.00390625" style="0" customWidth="1"/>
    <col min="2" max="2" width="17.28125" style="0" customWidth="1"/>
    <col min="3" max="3" width="13.57421875" style="0" customWidth="1"/>
    <col min="4" max="4" width="15.421875" style="0" customWidth="1"/>
    <col min="5" max="5" width="11.57421875" style="0" customWidth="1"/>
    <col min="6" max="6" width="19.7109375" style="0" customWidth="1"/>
    <col min="7" max="7" width="13.140625" style="0" customWidth="1"/>
    <col min="8" max="8" width="13.00390625" style="0" customWidth="1"/>
  </cols>
  <sheetData>
    <row r="1" spans="1:8" ht="15.75">
      <c r="A1" s="111" t="s">
        <v>60</v>
      </c>
      <c r="B1" s="111"/>
      <c r="C1" s="111"/>
      <c r="D1" s="111"/>
      <c r="E1" s="111"/>
      <c r="F1" s="111"/>
      <c r="G1" s="111"/>
      <c r="H1" s="111"/>
    </row>
    <row r="2" spans="1:8" ht="15.75">
      <c r="A2" s="111" t="s">
        <v>0</v>
      </c>
      <c r="B2" s="111"/>
      <c r="C2" s="111"/>
      <c r="D2" s="111"/>
      <c r="E2" s="111"/>
      <c r="F2" s="111"/>
      <c r="G2" s="111"/>
      <c r="H2" s="111"/>
    </row>
    <row r="3" spans="1:8" ht="15.75">
      <c r="A3" s="111" t="s">
        <v>1</v>
      </c>
      <c r="B3" s="111"/>
      <c r="C3" s="111"/>
      <c r="D3" s="111"/>
      <c r="E3" s="111"/>
      <c r="F3" s="111"/>
      <c r="G3" s="111"/>
      <c r="H3" s="111"/>
    </row>
    <row r="4" spans="1:8" ht="15.75">
      <c r="A4" s="111" t="s">
        <v>227</v>
      </c>
      <c r="B4" s="111"/>
      <c r="C4" s="111"/>
      <c r="D4" s="111"/>
      <c r="E4" s="111"/>
      <c r="F4" s="111"/>
      <c r="G4" s="111"/>
      <c r="H4" s="111"/>
    </row>
    <row r="6" spans="1:17" ht="33" customHeight="1">
      <c r="A6" s="112" t="s">
        <v>219</v>
      </c>
      <c r="B6" s="112"/>
      <c r="C6" s="112"/>
      <c r="D6" s="112"/>
      <c r="E6" s="112"/>
      <c r="F6" s="112"/>
      <c r="G6" s="112"/>
      <c r="H6" s="112"/>
      <c r="I6" s="46"/>
      <c r="J6" s="46"/>
      <c r="K6" s="46"/>
      <c r="L6" s="46"/>
      <c r="M6" s="46"/>
      <c r="N6" s="46"/>
      <c r="O6" s="46"/>
      <c r="P6" s="46"/>
      <c r="Q6" s="46"/>
    </row>
    <row r="7" spans="1:8" ht="15">
      <c r="A7" s="113" t="s">
        <v>61</v>
      </c>
      <c r="B7" s="113"/>
      <c r="C7" s="113"/>
      <c r="D7" s="113"/>
      <c r="E7" s="113"/>
      <c r="F7" s="113"/>
      <c r="G7" s="113"/>
      <c r="H7" s="113"/>
    </row>
    <row r="8" spans="1:8" ht="46.5" customHeight="1">
      <c r="A8" s="73" t="s">
        <v>62</v>
      </c>
      <c r="B8" s="73" t="s">
        <v>77</v>
      </c>
      <c r="C8" s="73" t="s">
        <v>78</v>
      </c>
      <c r="D8" s="73" t="s">
        <v>63</v>
      </c>
      <c r="E8" s="72" t="s">
        <v>169</v>
      </c>
      <c r="F8" s="72" t="s">
        <v>4</v>
      </c>
      <c r="G8" s="97" t="s">
        <v>218</v>
      </c>
      <c r="H8" s="72" t="s">
        <v>55</v>
      </c>
    </row>
    <row r="9" spans="1:8" ht="7.5" customHeight="1" hidden="1" thickBot="1">
      <c r="A9" s="114" t="s">
        <v>84</v>
      </c>
      <c r="B9" s="116">
        <v>330</v>
      </c>
      <c r="C9" s="106"/>
      <c r="D9" s="106"/>
      <c r="E9" s="106"/>
      <c r="F9" s="107"/>
      <c r="G9" s="109"/>
      <c r="H9" s="109"/>
    </row>
    <row r="10" spans="1:8" ht="15">
      <c r="A10" s="115"/>
      <c r="B10" s="116"/>
      <c r="C10" s="106"/>
      <c r="D10" s="106"/>
      <c r="E10" s="106"/>
      <c r="F10" s="108"/>
      <c r="G10" s="110"/>
      <c r="H10" s="110"/>
    </row>
    <row r="11" spans="1:8" ht="96" customHeight="1">
      <c r="A11" s="13" t="s">
        <v>66</v>
      </c>
      <c r="B11" s="44">
        <v>330</v>
      </c>
      <c r="C11" s="25" t="s">
        <v>85</v>
      </c>
      <c r="D11" s="26" t="s">
        <v>115</v>
      </c>
      <c r="E11" s="7">
        <v>100</v>
      </c>
      <c r="F11" s="74">
        <v>583010</v>
      </c>
      <c r="G11" s="23">
        <v>391440.9</v>
      </c>
      <c r="H11" s="31">
        <f aca="true" t="shared" si="0" ref="H11:H17">G11/F11*100</f>
        <v>67.14136978782525</v>
      </c>
    </row>
    <row r="12" spans="1:8" ht="99" customHeight="1">
      <c r="A12" s="13" t="s">
        <v>67</v>
      </c>
      <c r="B12" s="44">
        <v>330</v>
      </c>
      <c r="C12" s="25" t="s">
        <v>86</v>
      </c>
      <c r="D12" s="26" t="s">
        <v>116</v>
      </c>
      <c r="E12" s="7">
        <v>100</v>
      </c>
      <c r="F12" s="23">
        <v>2186162.7</v>
      </c>
      <c r="G12" s="23">
        <v>1461166.83</v>
      </c>
      <c r="H12" s="31">
        <f t="shared" si="0"/>
        <v>66.83705791888225</v>
      </c>
    </row>
    <row r="13" spans="1:8" ht="51.75" customHeight="1">
      <c r="A13" s="13" t="s">
        <v>68</v>
      </c>
      <c r="B13" s="44">
        <v>330</v>
      </c>
      <c r="C13" s="25" t="s">
        <v>86</v>
      </c>
      <c r="D13" s="26" t="s">
        <v>116</v>
      </c>
      <c r="E13" s="7">
        <v>200</v>
      </c>
      <c r="F13" s="23">
        <v>421699.6</v>
      </c>
      <c r="G13" s="23">
        <v>248663.4</v>
      </c>
      <c r="H13" s="31">
        <f t="shared" si="0"/>
        <v>58.96695183016536</v>
      </c>
    </row>
    <row r="14" spans="1:8" ht="51" customHeight="1">
      <c r="A14" s="13" t="s">
        <v>69</v>
      </c>
      <c r="B14" s="44">
        <v>330</v>
      </c>
      <c r="C14" s="25" t="s">
        <v>86</v>
      </c>
      <c r="D14" s="26" t="s">
        <v>116</v>
      </c>
      <c r="E14" s="7">
        <v>800</v>
      </c>
      <c r="F14" s="74">
        <v>3710</v>
      </c>
      <c r="G14" s="23">
        <v>2879.83</v>
      </c>
      <c r="H14" s="31">
        <f t="shared" si="0"/>
        <v>77.62345013477089</v>
      </c>
    </row>
    <row r="15" spans="1:8" ht="96" customHeight="1">
      <c r="A15" s="13" t="s">
        <v>176</v>
      </c>
      <c r="B15" s="44">
        <v>330</v>
      </c>
      <c r="C15" s="25" t="s">
        <v>86</v>
      </c>
      <c r="D15" s="26" t="s">
        <v>110</v>
      </c>
      <c r="E15" s="7">
        <v>500</v>
      </c>
      <c r="F15" s="74">
        <v>31565</v>
      </c>
      <c r="G15" s="23">
        <v>23670</v>
      </c>
      <c r="H15" s="31">
        <f t="shared" si="0"/>
        <v>74.98811975289085</v>
      </c>
    </row>
    <row r="16" spans="1:8" ht="79.5" customHeight="1">
      <c r="A16" s="8" t="s">
        <v>177</v>
      </c>
      <c r="B16" s="44">
        <v>330</v>
      </c>
      <c r="C16" s="25" t="s">
        <v>86</v>
      </c>
      <c r="D16" s="26" t="s">
        <v>111</v>
      </c>
      <c r="E16" s="7">
        <v>500</v>
      </c>
      <c r="F16" s="74">
        <v>15839</v>
      </c>
      <c r="G16" s="74">
        <v>11879</v>
      </c>
      <c r="H16" s="31">
        <f t="shared" si="0"/>
        <v>74.99842161752636</v>
      </c>
    </row>
    <row r="17" spans="1:8" ht="67.5" customHeight="1">
      <c r="A17" s="13" t="s">
        <v>178</v>
      </c>
      <c r="B17" s="44">
        <v>330</v>
      </c>
      <c r="C17" s="25" t="s">
        <v>87</v>
      </c>
      <c r="D17" s="26" t="s">
        <v>112</v>
      </c>
      <c r="E17" s="7">
        <v>500</v>
      </c>
      <c r="F17" s="74">
        <v>25909</v>
      </c>
      <c r="G17" s="74">
        <v>19431</v>
      </c>
      <c r="H17" s="31">
        <f t="shared" si="0"/>
        <v>74.99710525300088</v>
      </c>
    </row>
    <row r="18" spans="1:8" ht="36" customHeight="1">
      <c r="A18" s="13" t="s">
        <v>70</v>
      </c>
      <c r="B18" s="44">
        <v>330</v>
      </c>
      <c r="C18" s="25" t="s">
        <v>88</v>
      </c>
      <c r="D18" s="26" t="s">
        <v>113</v>
      </c>
      <c r="E18" s="7">
        <v>800</v>
      </c>
      <c r="F18" s="74">
        <v>45000</v>
      </c>
      <c r="G18" s="31">
        <v>0</v>
      </c>
      <c r="H18" s="7" t="s">
        <v>13</v>
      </c>
    </row>
    <row r="19" spans="1:8" ht="48.75" customHeight="1">
      <c r="A19" s="13" t="s">
        <v>79</v>
      </c>
      <c r="B19" s="44">
        <v>330</v>
      </c>
      <c r="C19" s="25" t="s">
        <v>89</v>
      </c>
      <c r="D19" s="26" t="s">
        <v>114</v>
      </c>
      <c r="E19" s="7">
        <v>200</v>
      </c>
      <c r="F19" s="74">
        <v>20000</v>
      </c>
      <c r="G19" s="74">
        <v>15500</v>
      </c>
      <c r="H19" s="7">
        <f>G19/F19*100</f>
        <v>77.5</v>
      </c>
    </row>
    <row r="20" spans="1:8" ht="48.75" customHeight="1">
      <c r="A20" s="13" t="s">
        <v>221</v>
      </c>
      <c r="B20" s="98">
        <v>330</v>
      </c>
      <c r="C20" s="25" t="s">
        <v>89</v>
      </c>
      <c r="D20" s="26" t="s">
        <v>220</v>
      </c>
      <c r="E20" s="7">
        <v>200</v>
      </c>
      <c r="F20" s="74">
        <v>10000</v>
      </c>
      <c r="G20" s="74">
        <v>0</v>
      </c>
      <c r="H20" s="7" t="s">
        <v>13</v>
      </c>
    </row>
    <row r="21" spans="1:8" ht="66.75" customHeight="1">
      <c r="A21" s="13" t="s">
        <v>71</v>
      </c>
      <c r="B21" s="44">
        <v>330</v>
      </c>
      <c r="C21" s="25" t="s">
        <v>89</v>
      </c>
      <c r="D21" s="26" t="s">
        <v>109</v>
      </c>
      <c r="E21" s="7">
        <v>200</v>
      </c>
      <c r="F21" s="74">
        <v>26775.3</v>
      </c>
      <c r="G21" s="23">
        <v>22590</v>
      </c>
      <c r="H21" s="31">
        <f aca="true" t="shared" si="1" ref="H21:H26">G21/F21*100</f>
        <v>84.36880259044716</v>
      </c>
    </row>
    <row r="22" spans="1:8" ht="30.75" customHeight="1">
      <c r="A22" s="13" t="s">
        <v>72</v>
      </c>
      <c r="B22" s="44">
        <v>330</v>
      </c>
      <c r="C22" s="25" t="s">
        <v>89</v>
      </c>
      <c r="D22" s="26" t="s">
        <v>108</v>
      </c>
      <c r="E22" s="7">
        <v>800</v>
      </c>
      <c r="F22" s="74">
        <v>3177</v>
      </c>
      <c r="G22" s="74">
        <v>3177</v>
      </c>
      <c r="H22" s="31">
        <f t="shared" si="1"/>
        <v>100</v>
      </c>
    </row>
    <row r="23" spans="1:8" ht="48.75" customHeight="1">
      <c r="A23" s="8" t="s">
        <v>73</v>
      </c>
      <c r="B23" s="44">
        <v>330</v>
      </c>
      <c r="C23" s="25" t="s">
        <v>89</v>
      </c>
      <c r="D23" s="26" t="s">
        <v>107</v>
      </c>
      <c r="E23" s="7">
        <v>200</v>
      </c>
      <c r="F23" s="74">
        <v>144800</v>
      </c>
      <c r="G23" s="74">
        <v>120483</v>
      </c>
      <c r="H23" s="31">
        <f t="shared" si="1"/>
        <v>83.20649171270719</v>
      </c>
    </row>
    <row r="24" spans="1:8" ht="64.5" customHeight="1">
      <c r="A24" s="8" t="s">
        <v>74</v>
      </c>
      <c r="B24" s="44">
        <v>330</v>
      </c>
      <c r="C24" s="25" t="s">
        <v>89</v>
      </c>
      <c r="D24" s="26" t="s">
        <v>106</v>
      </c>
      <c r="E24" s="7">
        <v>200</v>
      </c>
      <c r="F24" s="74">
        <v>133600</v>
      </c>
      <c r="G24" s="74">
        <v>99756</v>
      </c>
      <c r="H24" s="31">
        <f t="shared" si="1"/>
        <v>74.66766467065868</v>
      </c>
    </row>
    <row r="25" spans="1:8" ht="96.75" customHeight="1">
      <c r="A25" s="13" t="s">
        <v>175</v>
      </c>
      <c r="B25" s="44">
        <v>330</v>
      </c>
      <c r="C25" s="25" t="s">
        <v>89</v>
      </c>
      <c r="D25" s="26" t="s">
        <v>105</v>
      </c>
      <c r="E25" s="7">
        <v>500</v>
      </c>
      <c r="F25" s="74">
        <v>14687</v>
      </c>
      <c r="G25" s="74">
        <v>11016</v>
      </c>
      <c r="H25" s="31">
        <f t="shared" si="1"/>
        <v>75.00510655681896</v>
      </c>
    </row>
    <row r="26" spans="1:8" ht="98.25" customHeight="1">
      <c r="A26" s="13" t="s">
        <v>199</v>
      </c>
      <c r="B26" s="44">
        <v>330</v>
      </c>
      <c r="C26" s="25" t="s">
        <v>90</v>
      </c>
      <c r="D26" s="26" t="s">
        <v>104</v>
      </c>
      <c r="E26" s="7">
        <v>100</v>
      </c>
      <c r="F26" s="23">
        <v>96500</v>
      </c>
      <c r="G26" s="23">
        <v>55575.75</v>
      </c>
      <c r="H26" s="31">
        <f t="shared" si="1"/>
        <v>57.59145077720207</v>
      </c>
    </row>
    <row r="27" spans="1:8" ht="70.5" customHeight="1">
      <c r="A27" s="13" t="s">
        <v>198</v>
      </c>
      <c r="B27" s="44">
        <v>330</v>
      </c>
      <c r="C27" s="25" t="s">
        <v>90</v>
      </c>
      <c r="D27" s="26" t="s">
        <v>104</v>
      </c>
      <c r="E27" s="7">
        <v>200</v>
      </c>
      <c r="F27" s="23">
        <v>4500</v>
      </c>
      <c r="G27" s="32">
        <v>0</v>
      </c>
      <c r="H27" s="27" t="s">
        <v>13</v>
      </c>
    </row>
    <row r="28" spans="1:8" ht="65.25" customHeight="1">
      <c r="A28" s="8" t="s">
        <v>80</v>
      </c>
      <c r="B28" s="44">
        <v>330</v>
      </c>
      <c r="C28" s="25" t="s">
        <v>91</v>
      </c>
      <c r="D28" s="26" t="s">
        <v>103</v>
      </c>
      <c r="E28" s="7">
        <v>200</v>
      </c>
      <c r="F28" s="23">
        <v>1846807.77</v>
      </c>
      <c r="G28" s="99">
        <v>1296727.27</v>
      </c>
      <c r="H28" s="31">
        <f aca="true" t="shared" si="2" ref="H28:H33">G28/F28*100</f>
        <v>70.21452319317457</v>
      </c>
    </row>
    <row r="29" spans="1:8" ht="35.25" customHeight="1">
      <c r="A29" s="13" t="s">
        <v>81</v>
      </c>
      <c r="B29" s="44">
        <v>330</v>
      </c>
      <c r="C29" s="25" t="s">
        <v>92</v>
      </c>
      <c r="D29" s="26" t="s">
        <v>100</v>
      </c>
      <c r="E29" s="7">
        <v>200</v>
      </c>
      <c r="F29" s="23">
        <v>190000</v>
      </c>
      <c r="G29" s="23">
        <v>97871.15</v>
      </c>
      <c r="H29" s="31">
        <f t="shared" si="2"/>
        <v>51.511131578947364</v>
      </c>
    </row>
    <row r="30" spans="1:8" ht="36" customHeight="1">
      <c r="A30" s="13" t="s">
        <v>82</v>
      </c>
      <c r="B30" s="44">
        <v>330</v>
      </c>
      <c r="C30" s="25" t="s">
        <v>92</v>
      </c>
      <c r="D30" s="26" t="s">
        <v>101</v>
      </c>
      <c r="E30" s="7">
        <v>200</v>
      </c>
      <c r="F30" s="23">
        <v>220550</v>
      </c>
      <c r="G30" s="31">
        <v>102645</v>
      </c>
      <c r="H30" s="31">
        <f t="shared" si="2"/>
        <v>46.54046701428248</v>
      </c>
    </row>
    <row r="31" spans="1:8" ht="49.5" customHeight="1">
      <c r="A31" s="8" t="s">
        <v>64</v>
      </c>
      <c r="B31" s="44">
        <v>330</v>
      </c>
      <c r="C31" s="25" t="s">
        <v>92</v>
      </c>
      <c r="D31" s="26" t="s">
        <v>102</v>
      </c>
      <c r="E31" s="7">
        <v>200</v>
      </c>
      <c r="F31" s="23">
        <v>16000</v>
      </c>
      <c r="G31" s="31">
        <v>11970</v>
      </c>
      <c r="H31" s="31">
        <f t="shared" si="2"/>
        <v>74.8125</v>
      </c>
    </row>
    <row r="32" spans="1:8" ht="51.75" customHeight="1">
      <c r="A32" s="13" t="s">
        <v>65</v>
      </c>
      <c r="B32" s="44">
        <v>330</v>
      </c>
      <c r="C32" s="25" t="s">
        <v>92</v>
      </c>
      <c r="D32" s="26" t="s">
        <v>98</v>
      </c>
      <c r="E32" s="7">
        <v>200</v>
      </c>
      <c r="F32" s="23">
        <v>955972.62</v>
      </c>
      <c r="G32" s="23">
        <v>742564.58</v>
      </c>
      <c r="H32" s="31">
        <f t="shared" si="2"/>
        <v>77.67634391035175</v>
      </c>
    </row>
    <row r="33" spans="1:8" ht="84" customHeight="1">
      <c r="A33" s="13" t="s">
        <v>195</v>
      </c>
      <c r="B33" s="86">
        <v>330</v>
      </c>
      <c r="C33" s="25" t="s">
        <v>92</v>
      </c>
      <c r="D33" s="26" t="s">
        <v>197</v>
      </c>
      <c r="E33" s="7">
        <v>200</v>
      </c>
      <c r="F33" s="23">
        <v>1304081</v>
      </c>
      <c r="G33" s="23">
        <v>1304081</v>
      </c>
      <c r="H33" s="31">
        <f t="shared" si="2"/>
        <v>100</v>
      </c>
    </row>
    <row r="34" spans="1:8" ht="34.5" customHeight="1">
      <c r="A34" s="8" t="s">
        <v>76</v>
      </c>
      <c r="B34" s="44">
        <v>330</v>
      </c>
      <c r="C34" s="25" t="s">
        <v>93</v>
      </c>
      <c r="D34" s="26" t="s">
        <v>99</v>
      </c>
      <c r="E34" s="7">
        <v>200</v>
      </c>
      <c r="F34" s="23">
        <v>20000</v>
      </c>
      <c r="G34" s="74">
        <v>20000</v>
      </c>
      <c r="H34" s="31">
        <f aca="true" t="shared" si="3" ref="H34:H39">G34/F34*100</f>
        <v>100</v>
      </c>
    </row>
    <row r="35" spans="1:8" ht="113.25" customHeight="1">
      <c r="A35" s="24" t="s">
        <v>174</v>
      </c>
      <c r="B35" s="44">
        <v>330</v>
      </c>
      <c r="C35" s="25" t="s">
        <v>94</v>
      </c>
      <c r="D35" s="26" t="s">
        <v>96</v>
      </c>
      <c r="E35" s="7">
        <v>500</v>
      </c>
      <c r="F35" s="23">
        <v>2907866</v>
      </c>
      <c r="G35" s="23">
        <v>1953395.99</v>
      </c>
      <c r="H35" s="31">
        <f t="shared" si="3"/>
        <v>67.17627256551711</v>
      </c>
    </row>
    <row r="36" spans="1:8" ht="126.75" customHeight="1">
      <c r="A36" s="8" t="s">
        <v>173</v>
      </c>
      <c r="B36" s="44">
        <v>330</v>
      </c>
      <c r="C36" s="25" t="s">
        <v>94</v>
      </c>
      <c r="D36" s="7" t="s">
        <v>194</v>
      </c>
      <c r="E36" s="7">
        <v>500</v>
      </c>
      <c r="F36" s="23">
        <v>26903.16</v>
      </c>
      <c r="G36" s="23">
        <v>20177.37</v>
      </c>
      <c r="H36" s="31">
        <f t="shared" si="3"/>
        <v>75</v>
      </c>
    </row>
    <row r="37" spans="1:8" ht="126.75" customHeight="1">
      <c r="A37" s="8" t="s">
        <v>196</v>
      </c>
      <c r="B37" s="86">
        <v>330</v>
      </c>
      <c r="C37" s="25" t="s">
        <v>94</v>
      </c>
      <c r="D37" s="7">
        <v>590091980</v>
      </c>
      <c r="E37" s="7">
        <v>500</v>
      </c>
      <c r="F37" s="23">
        <v>15789.47</v>
      </c>
      <c r="G37" s="23">
        <v>15789.47</v>
      </c>
      <c r="H37" s="31">
        <f t="shared" si="3"/>
        <v>100</v>
      </c>
    </row>
    <row r="38" spans="1:8" ht="36.75" customHeight="1">
      <c r="A38" s="24" t="s">
        <v>75</v>
      </c>
      <c r="B38" s="44">
        <v>330</v>
      </c>
      <c r="C38" s="25" t="s">
        <v>95</v>
      </c>
      <c r="D38" s="26" t="s">
        <v>97</v>
      </c>
      <c r="E38" s="7">
        <v>300</v>
      </c>
      <c r="F38" s="37">
        <v>36000</v>
      </c>
      <c r="G38" s="31">
        <v>27000</v>
      </c>
      <c r="H38" s="31">
        <f t="shared" si="3"/>
        <v>75</v>
      </c>
    </row>
    <row r="39" spans="1:8" ht="17.25" customHeight="1">
      <c r="A39" s="14" t="s">
        <v>83</v>
      </c>
      <c r="B39" s="43"/>
      <c r="C39" s="43"/>
      <c r="D39" s="42"/>
      <c r="E39" s="42"/>
      <c r="F39" s="15">
        <f>F11+F12+F13+F14+F15+F16+F17+F18+F19+F20+F21+F22+F23+F24+F25+F26+F27+F28+F29+F30+F31+F32+F33+F34+F35+F36+F37+F38</f>
        <v>11306904.620000001</v>
      </c>
      <c r="G39" s="15">
        <f>G11+G12+G13+G14+G15+G16+G17+G18+G19+G21+G22+G23+G24+G25+G26+G27+G28+G29+G30+G31+G32+G33+G34+G35+G36+G37+G38</f>
        <v>8079450.54</v>
      </c>
      <c r="H39" s="30">
        <f t="shared" si="3"/>
        <v>71.45590072201387</v>
      </c>
    </row>
  </sheetData>
  <sheetProtection/>
  <mergeCells count="14">
    <mergeCell ref="A7:H7"/>
    <mergeCell ref="A9:A10"/>
    <mergeCell ref="B9:B10"/>
    <mergeCell ref="C9:C10"/>
    <mergeCell ref="D9:D10"/>
    <mergeCell ref="E9:E10"/>
    <mergeCell ref="F9:F10"/>
    <mergeCell ref="G9:G10"/>
    <mergeCell ref="A1:H1"/>
    <mergeCell ref="A2:H2"/>
    <mergeCell ref="A3:H3"/>
    <mergeCell ref="H9:H10"/>
    <mergeCell ref="A4:H4"/>
    <mergeCell ref="A6:H6"/>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M28"/>
  <sheetViews>
    <sheetView zoomScalePageLayoutView="0" workbookViewId="0" topLeftCell="A1">
      <selection activeCell="C11" sqref="C11"/>
    </sheetView>
  </sheetViews>
  <sheetFormatPr defaultColWidth="9.140625" defaultRowHeight="15"/>
  <cols>
    <col min="1" max="1" width="19.140625" style="0" customWidth="1"/>
    <col min="2" max="2" width="61.421875" style="0" customWidth="1"/>
    <col min="3" max="3" width="23.7109375" style="0" customWidth="1"/>
    <col min="4" max="4" width="16.140625" style="0" customWidth="1"/>
    <col min="5" max="5" width="19.421875" style="0" customWidth="1"/>
    <col min="6" max="6" width="20.00390625" style="0" customWidth="1"/>
    <col min="7" max="7" width="14.8515625" style="0" customWidth="1"/>
    <col min="8" max="8" width="15.00390625" style="0" customWidth="1"/>
  </cols>
  <sheetData>
    <row r="1" spans="1:8" ht="15.75">
      <c r="A1" s="111" t="s">
        <v>117</v>
      </c>
      <c r="B1" s="111"/>
      <c r="C1" s="111"/>
      <c r="D1" s="111"/>
      <c r="E1" s="111"/>
      <c r="F1" s="29"/>
      <c r="G1" s="29"/>
      <c r="H1" s="29"/>
    </row>
    <row r="2" spans="1:8" ht="15.75">
      <c r="A2" s="111" t="s">
        <v>0</v>
      </c>
      <c r="B2" s="111"/>
      <c r="C2" s="111"/>
      <c r="D2" s="111"/>
      <c r="E2" s="111"/>
      <c r="F2" s="29"/>
      <c r="G2" s="29"/>
      <c r="H2" s="29"/>
    </row>
    <row r="3" spans="1:8" ht="15.75">
      <c r="A3" s="111" t="s">
        <v>1</v>
      </c>
      <c r="B3" s="111"/>
      <c r="C3" s="111"/>
      <c r="D3" s="111"/>
      <c r="E3" s="111"/>
      <c r="F3" s="29"/>
      <c r="G3" s="29"/>
      <c r="H3" s="29"/>
    </row>
    <row r="4" spans="1:8" ht="15.75">
      <c r="A4" s="111" t="s">
        <v>228</v>
      </c>
      <c r="B4" s="111"/>
      <c r="C4" s="111"/>
      <c r="D4" s="111"/>
      <c r="E4" s="111"/>
      <c r="F4" s="29"/>
      <c r="G4" s="29"/>
      <c r="H4" s="29"/>
    </row>
    <row r="6" spans="1:9" ht="33.75" customHeight="1">
      <c r="A6" s="120" t="s">
        <v>222</v>
      </c>
      <c r="B6" s="120"/>
      <c r="C6" s="120"/>
      <c r="D6" s="120"/>
      <c r="E6" s="120"/>
      <c r="F6" s="48"/>
      <c r="G6" s="48"/>
      <c r="H6" s="48"/>
      <c r="I6" s="48"/>
    </row>
    <row r="7" spans="1:13" ht="15">
      <c r="A7" s="118" t="s">
        <v>142</v>
      </c>
      <c r="B7" s="119"/>
      <c r="C7" s="119"/>
      <c r="D7" s="119"/>
      <c r="E7" s="119"/>
      <c r="G7" s="47"/>
      <c r="H7" s="47"/>
      <c r="I7" s="47"/>
      <c r="J7" s="47"/>
      <c r="K7" s="47"/>
      <c r="L7" s="47"/>
      <c r="M7" s="47"/>
    </row>
    <row r="8" spans="1:5" ht="15">
      <c r="A8" s="116" t="s">
        <v>78</v>
      </c>
      <c r="B8" s="116" t="s">
        <v>62</v>
      </c>
      <c r="C8" s="105" t="s">
        <v>4</v>
      </c>
      <c r="D8" s="105" t="s">
        <v>223</v>
      </c>
      <c r="E8" s="105" t="s">
        <v>55</v>
      </c>
    </row>
    <row r="9" spans="1:5" ht="33" customHeight="1">
      <c r="A9" s="116"/>
      <c r="B9" s="116"/>
      <c r="C9" s="105"/>
      <c r="D9" s="105"/>
      <c r="E9" s="105"/>
    </row>
    <row r="10" spans="1:5" ht="20.25" customHeight="1">
      <c r="A10" s="34" t="s">
        <v>136</v>
      </c>
      <c r="B10" s="10" t="s">
        <v>118</v>
      </c>
      <c r="C10" s="39">
        <f>C11+C12+C13+C14+C15</f>
        <v>3665934.5999999996</v>
      </c>
      <c r="D10" s="39">
        <f>D11+D12+D13+D14+D15</f>
        <v>2431652.96</v>
      </c>
      <c r="E10" s="89">
        <f>D10/C10*100</f>
        <v>66.33105129589602</v>
      </c>
    </row>
    <row r="11" spans="1:5" ht="33" customHeight="1">
      <c r="A11" s="25" t="s">
        <v>85</v>
      </c>
      <c r="B11" s="33" t="s">
        <v>119</v>
      </c>
      <c r="C11" s="74">
        <v>583010</v>
      </c>
      <c r="D11" s="23">
        <v>391440.9</v>
      </c>
      <c r="E11" s="32">
        <f>D11/C11*100</f>
        <v>67.14136978782525</v>
      </c>
    </row>
    <row r="12" spans="1:5" ht="48.75" customHeight="1">
      <c r="A12" s="25" t="s">
        <v>86</v>
      </c>
      <c r="B12" s="33" t="s">
        <v>120</v>
      </c>
      <c r="C12" s="35">
        <v>2658976.3</v>
      </c>
      <c r="D12" s="37">
        <v>1748259.06</v>
      </c>
      <c r="E12" s="32">
        <f>D12/C12*100</f>
        <v>65.74932841635332</v>
      </c>
    </row>
    <row r="13" spans="1:5" ht="47.25" customHeight="1">
      <c r="A13" s="25" t="s">
        <v>87</v>
      </c>
      <c r="B13" s="33" t="s">
        <v>121</v>
      </c>
      <c r="C13" s="80">
        <v>25909</v>
      </c>
      <c r="D13" s="37">
        <v>19431</v>
      </c>
      <c r="E13" s="32">
        <f>D13/C13*100</f>
        <v>74.99710525300088</v>
      </c>
    </row>
    <row r="14" spans="1:5" ht="19.5" customHeight="1">
      <c r="A14" s="25" t="s">
        <v>88</v>
      </c>
      <c r="B14" s="33" t="s">
        <v>122</v>
      </c>
      <c r="C14" s="35">
        <v>45000</v>
      </c>
      <c r="D14" s="38">
        <v>0</v>
      </c>
      <c r="E14" s="16" t="s">
        <v>13</v>
      </c>
    </row>
    <row r="15" spans="1:5" ht="21.75" customHeight="1">
      <c r="A15" s="25" t="s">
        <v>89</v>
      </c>
      <c r="B15" s="33" t="s">
        <v>123</v>
      </c>
      <c r="C15" s="35">
        <v>353039.3</v>
      </c>
      <c r="D15" s="37">
        <v>272522</v>
      </c>
      <c r="E15" s="32">
        <f>D15/C15*100</f>
        <v>77.19310569673121</v>
      </c>
    </row>
    <row r="16" spans="1:5" ht="15.75">
      <c r="A16" s="34" t="s">
        <v>137</v>
      </c>
      <c r="B16" s="11" t="s">
        <v>124</v>
      </c>
      <c r="C16" s="39">
        <f>C17</f>
        <v>101000</v>
      </c>
      <c r="D16" s="39">
        <f>D17</f>
        <v>55575.75</v>
      </c>
      <c r="E16" s="89">
        <f aca="true" t="shared" si="0" ref="E16:E23">D16/C16*100</f>
        <v>55.02549504950495</v>
      </c>
    </row>
    <row r="17" spans="1:5" ht="18.75" customHeight="1">
      <c r="A17" s="25" t="s">
        <v>90</v>
      </c>
      <c r="B17" s="33" t="s">
        <v>125</v>
      </c>
      <c r="C17" s="35">
        <v>101000</v>
      </c>
      <c r="D17" s="36">
        <v>55575.75</v>
      </c>
      <c r="E17" s="32">
        <f t="shared" si="0"/>
        <v>55.02549504950495</v>
      </c>
    </row>
    <row r="18" spans="1:5" ht="19.5" customHeight="1">
      <c r="A18" s="34" t="s">
        <v>138</v>
      </c>
      <c r="B18" s="11" t="s">
        <v>126</v>
      </c>
      <c r="C18" s="39">
        <f>C19</f>
        <v>1846807.77</v>
      </c>
      <c r="D18" s="39">
        <f>D19</f>
        <v>1296727.27</v>
      </c>
      <c r="E18" s="89">
        <f t="shared" si="0"/>
        <v>70.21452319317457</v>
      </c>
    </row>
    <row r="19" spans="1:5" ht="18" customHeight="1">
      <c r="A19" s="25" t="s">
        <v>91</v>
      </c>
      <c r="B19" s="33" t="s">
        <v>127</v>
      </c>
      <c r="C19" s="35">
        <v>1846807.77</v>
      </c>
      <c r="D19" s="36">
        <v>1296727.27</v>
      </c>
      <c r="E19" s="32">
        <f t="shared" si="0"/>
        <v>70.21452319317457</v>
      </c>
    </row>
    <row r="20" spans="1:5" ht="17.25" customHeight="1">
      <c r="A20" s="34" t="s">
        <v>139</v>
      </c>
      <c r="B20" s="11" t="s">
        <v>128</v>
      </c>
      <c r="C20" s="39">
        <f>C21</f>
        <v>2686603.62</v>
      </c>
      <c r="D20" s="39">
        <f>D21</f>
        <v>2259131.73</v>
      </c>
      <c r="E20" s="89">
        <f t="shared" si="0"/>
        <v>84.08876222685949</v>
      </c>
    </row>
    <row r="21" spans="1:5" ht="16.5" customHeight="1">
      <c r="A21" s="25" t="s">
        <v>92</v>
      </c>
      <c r="B21" s="33" t="s">
        <v>129</v>
      </c>
      <c r="C21" s="35">
        <v>2686603.62</v>
      </c>
      <c r="D21" s="36">
        <v>2259131.73</v>
      </c>
      <c r="E21" s="32">
        <f t="shared" si="0"/>
        <v>84.08876222685949</v>
      </c>
    </row>
    <row r="22" spans="1:5" ht="15.75">
      <c r="A22" s="34" t="s">
        <v>140</v>
      </c>
      <c r="B22" s="11" t="s">
        <v>130</v>
      </c>
      <c r="C22" s="39">
        <f>C23</f>
        <v>20000</v>
      </c>
      <c r="D22" s="39">
        <f>D23</f>
        <v>20000</v>
      </c>
      <c r="E22" s="89">
        <f t="shared" si="0"/>
        <v>100</v>
      </c>
    </row>
    <row r="23" spans="1:5" ht="31.5" customHeight="1">
      <c r="A23" s="34" t="s">
        <v>93</v>
      </c>
      <c r="B23" s="33" t="s">
        <v>131</v>
      </c>
      <c r="C23" s="35">
        <v>20000</v>
      </c>
      <c r="D23" s="37">
        <v>20000</v>
      </c>
      <c r="E23" s="32">
        <f t="shared" si="0"/>
        <v>100</v>
      </c>
    </row>
    <row r="24" spans="1:5" ht="15.75">
      <c r="A24" s="34" t="s">
        <v>141</v>
      </c>
      <c r="B24" s="11" t="s">
        <v>132</v>
      </c>
      <c r="C24" s="39">
        <f>C25</f>
        <v>2950558.63</v>
      </c>
      <c r="D24" s="39">
        <f>D25</f>
        <v>1989362.83</v>
      </c>
      <c r="E24" s="79">
        <f>D24/C24*100</f>
        <v>67.42326045559719</v>
      </c>
    </row>
    <row r="25" spans="1:5" ht="15.75">
      <c r="A25" s="25" t="s">
        <v>94</v>
      </c>
      <c r="B25" s="33" t="s">
        <v>133</v>
      </c>
      <c r="C25" s="35">
        <v>2950558.63</v>
      </c>
      <c r="D25" s="36">
        <v>1989362.83</v>
      </c>
      <c r="E25" s="38">
        <f>D25/C25*100</f>
        <v>67.42326045559719</v>
      </c>
    </row>
    <row r="26" spans="1:5" ht="18" customHeight="1">
      <c r="A26" s="43">
        <v>1000</v>
      </c>
      <c r="B26" s="11" t="s">
        <v>134</v>
      </c>
      <c r="C26" s="39">
        <f>C27</f>
        <v>36000</v>
      </c>
      <c r="D26" s="39">
        <f>D27</f>
        <v>27000</v>
      </c>
      <c r="E26" s="79">
        <f>D26/C26*100</f>
        <v>75</v>
      </c>
    </row>
    <row r="27" spans="1:5" ht="18" customHeight="1">
      <c r="A27" s="44">
        <v>1001</v>
      </c>
      <c r="B27" s="33" t="s">
        <v>135</v>
      </c>
      <c r="C27" s="35">
        <v>36000</v>
      </c>
      <c r="D27" s="36">
        <v>27000</v>
      </c>
      <c r="E27" s="38">
        <f>D27/C27*100</f>
        <v>75</v>
      </c>
    </row>
    <row r="28" spans="1:5" ht="15.75">
      <c r="A28" s="117" t="s">
        <v>54</v>
      </c>
      <c r="B28" s="117"/>
      <c r="C28" s="39">
        <f>C10+C16+C18+C20+C22+C24+C26</f>
        <v>11306904.62</v>
      </c>
      <c r="D28" s="39">
        <f>D10+D16+D18+D20+D22+D24+D26</f>
        <v>8079450.54</v>
      </c>
      <c r="E28" s="79">
        <f>D28/C28*100</f>
        <v>71.45590072201388</v>
      </c>
    </row>
  </sheetData>
  <sheetProtection/>
  <mergeCells count="12">
    <mergeCell ref="B8:B9"/>
    <mergeCell ref="C8:C9"/>
    <mergeCell ref="D8:D9"/>
    <mergeCell ref="E8:E9"/>
    <mergeCell ref="A28:B28"/>
    <mergeCell ref="A7:E7"/>
    <mergeCell ref="A6:E6"/>
    <mergeCell ref="A1:E1"/>
    <mergeCell ref="A2:E2"/>
    <mergeCell ref="A3:E3"/>
    <mergeCell ref="A4:E4"/>
    <mergeCell ref="A8:A9"/>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N28"/>
  <sheetViews>
    <sheetView zoomScalePageLayoutView="0" workbookViewId="0" topLeftCell="A7">
      <selection activeCell="A6" sqref="A6:H6"/>
    </sheetView>
  </sheetViews>
  <sheetFormatPr defaultColWidth="9.140625" defaultRowHeight="15"/>
  <cols>
    <col min="1" max="1" width="21.421875" style="0" customWidth="1"/>
    <col min="2" max="2" width="35.140625" style="0" customWidth="1"/>
    <col min="3" max="3" width="49.8515625" style="0" customWidth="1"/>
    <col min="4" max="4" width="18.421875" style="0" customWidth="1"/>
    <col min="5" max="5" width="16.421875" style="0" customWidth="1"/>
    <col min="6" max="6" width="14.28125" style="0" customWidth="1"/>
  </cols>
  <sheetData>
    <row r="1" spans="1:6" ht="15.75">
      <c r="A1" s="111" t="s">
        <v>143</v>
      </c>
      <c r="B1" s="111"/>
      <c r="C1" s="111"/>
      <c r="D1" s="111"/>
      <c r="E1" s="111"/>
      <c r="F1" s="111"/>
    </row>
    <row r="2" spans="1:6" ht="15.75">
      <c r="A2" s="111" t="s">
        <v>0</v>
      </c>
      <c r="B2" s="111"/>
      <c r="C2" s="111"/>
      <c r="D2" s="111"/>
      <c r="E2" s="111"/>
      <c r="F2" s="111"/>
    </row>
    <row r="3" spans="1:6" ht="15.75">
      <c r="A3" s="111" t="s">
        <v>1</v>
      </c>
      <c r="B3" s="111"/>
      <c r="C3" s="111"/>
      <c r="D3" s="111"/>
      <c r="E3" s="111"/>
      <c r="F3" s="111"/>
    </row>
    <row r="4" spans="1:6" ht="15.75">
      <c r="A4" s="111" t="s">
        <v>227</v>
      </c>
      <c r="B4" s="111"/>
      <c r="C4" s="111"/>
      <c r="D4" s="111"/>
      <c r="E4" s="111"/>
      <c r="F4" s="111"/>
    </row>
    <row r="6" spans="1:14" ht="32.25" customHeight="1">
      <c r="A6" s="123" t="s">
        <v>144</v>
      </c>
      <c r="B6" s="123"/>
      <c r="C6" s="123"/>
      <c r="D6" s="123"/>
      <c r="E6" s="123"/>
      <c r="F6" s="123"/>
      <c r="G6" s="123"/>
      <c r="H6" s="123"/>
      <c r="I6" s="28"/>
      <c r="J6" s="28"/>
      <c r="K6" s="28"/>
      <c r="L6" s="28"/>
      <c r="M6" s="28"/>
      <c r="N6" s="28"/>
    </row>
    <row r="7" spans="1:8" ht="15.75">
      <c r="A7" s="123" t="s">
        <v>224</v>
      </c>
      <c r="B7" s="123"/>
      <c r="C7" s="123"/>
      <c r="D7" s="123"/>
      <c r="E7" s="123"/>
      <c r="F7" s="123"/>
      <c r="G7" s="123"/>
      <c r="H7" s="123"/>
    </row>
    <row r="8" spans="1:6" ht="31.5" customHeight="1">
      <c r="A8" s="121" t="s">
        <v>168</v>
      </c>
      <c r="B8" s="122"/>
      <c r="C8" s="122"/>
      <c r="D8" s="122"/>
      <c r="E8" s="122"/>
      <c r="F8" s="122"/>
    </row>
    <row r="9" spans="1:6" ht="15" customHeight="1">
      <c r="A9" s="105" t="s">
        <v>145</v>
      </c>
      <c r="B9" s="105"/>
      <c r="C9" s="105" t="s">
        <v>146</v>
      </c>
      <c r="D9" s="105" t="s">
        <v>4</v>
      </c>
      <c r="E9" s="105" t="s">
        <v>225</v>
      </c>
      <c r="F9" s="105" t="s">
        <v>55</v>
      </c>
    </row>
    <row r="10" spans="1:6" ht="16.5" customHeight="1">
      <c r="A10" s="105"/>
      <c r="B10" s="105"/>
      <c r="C10" s="105"/>
      <c r="D10" s="105"/>
      <c r="E10" s="105"/>
      <c r="F10" s="105"/>
    </row>
    <row r="11" spans="1:6" ht="51.75" customHeight="1">
      <c r="A11" s="42" t="s">
        <v>147</v>
      </c>
      <c r="B11" s="42" t="s">
        <v>170</v>
      </c>
      <c r="C11" s="105"/>
      <c r="D11" s="105"/>
      <c r="E11" s="105"/>
      <c r="F11" s="105"/>
    </row>
    <row r="12" spans="1:6" ht="21" customHeight="1">
      <c r="A12" s="42">
        <v>1</v>
      </c>
      <c r="B12" s="42">
        <v>2</v>
      </c>
      <c r="C12" s="42">
        <v>3</v>
      </c>
      <c r="D12" s="42">
        <v>4</v>
      </c>
      <c r="E12" s="42">
        <v>5</v>
      </c>
      <c r="F12" s="42">
        <v>6</v>
      </c>
    </row>
    <row r="13" spans="1:6" ht="36" customHeight="1">
      <c r="A13" s="42">
        <v>330</v>
      </c>
      <c r="B13" s="42" t="s">
        <v>148</v>
      </c>
      <c r="C13" s="5" t="s">
        <v>149</v>
      </c>
      <c r="D13" s="15">
        <v>150000</v>
      </c>
      <c r="E13" s="15">
        <v>-338989.59</v>
      </c>
      <c r="F13" s="42"/>
    </row>
    <row r="14" spans="1:6" ht="33.75" customHeight="1">
      <c r="A14" s="42">
        <v>330</v>
      </c>
      <c r="B14" s="42" t="s">
        <v>150</v>
      </c>
      <c r="C14" s="5" t="s">
        <v>151</v>
      </c>
      <c r="D14" s="15">
        <v>150000</v>
      </c>
      <c r="E14" s="15">
        <v>-338989.59</v>
      </c>
      <c r="F14" s="42"/>
    </row>
    <row r="15" spans="1:6" ht="21" customHeight="1">
      <c r="A15" s="42">
        <v>330</v>
      </c>
      <c r="B15" s="42" t="s">
        <v>152</v>
      </c>
      <c r="C15" s="5" t="s">
        <v>153</v>
      </c>
      <c r="D15" s="15">
        <v>-11156904.62</v>
      </c>
      <c r="E15" s="15">
        <v>-8418440.13</v>
      </c>
      <c r="F15" s="30">
        <f>E15/D15*100</f>
        <v>75.45497982396483</v>
      </c>
    </row>
    <row r="16" spans="1:6" ht="21" customHeight="1">
      <c r="A16" s="7">
        <v>330</v>
      </c>
      <c r="B16" s="7" t="s">
        <v>154</v>
      </c>
      <c r="C16" s="40" t="s">
        <v>155</v>
      </c>
      <c r="D16" s="23">
        <v>-11156904.62</v>
      </c>
      <c r="E16" s="23">
        <v>-8418440.13</v>
      </c>
      <c r="F16" s="31">
        <f aca="true" t="shared" si="0" ref="F16:F22">E16/D16*100</f>
        <v>75.45497982396483</v>
      </c>
    </row>
    <row r="17" spans="1:6" ht="32.25" customHeight="1">
      <c r="A17" s="7">
        <v>330</v>
      </c>
      <c r="B17" s="7" t="s">
        <v>156</v>
      </c>
      <c r="C17" s="40" t="s">
        <v>157</v>
      </c>
      <c r="D17" s="23">
        <v>-11156904.62</v>
      </c>
      <c r="E17" s="23">
        <v>-8418440.13</v>
      </c>
      <c r="F17" s="31">
        <f t="shared" si="0"/>
        <v>75.45497982396483</v>
      </c>
    </row>
    <row r="18" spans="1:6" ht="33.75" customHeight="1">
      <c r="A18" s="7">
        <v>330</v>
      </c>
      <c r="B18" s="7" t="s">
        <v>158</v>
      </c>
      <c r="C18" s="40" t="s">
        <v>159</v>
      </c>
      <c r="D18" s="23">
        <v>-11156904.62</v>
      </c>
      <c r="E18" s="23">
        <v>-8418440.13</v>
      </c>
      <c r="F18" s="31">
        <f t="shared" si="0"/>
        <v>75.45497982396483</v>
      </c>
    </row>
    <row r="19" spans="1:6" ht="18.75" customHeight="1">
      <c r="A19" s="42">
        <v>330</v>
      </c>
      <c r="B19" s="42" t="s">
        <v>160</v>
      </c>
      <c r="C19" s="5" t="s">
        <v>161</v>
      </c>
      <c r="D19" s="15">
        <v>11306904.62</v>
      </c>
      <c r="E19" s="15">
        <v>8079450.54</v>
      </c>
      <c r="F19" s="30">
        <f t="shared" si="0"/>
        <v>71.45590072201388</v>
      </c>
    </row>
    <row r="20" spans="1:6" ht="21" customHeight="1">
      <c r="A20" s="7">
        <v>330</v>
      </c>
      <c r="B20" s="7" t="s">
        <v>162</v>
      </c>
      <c r="C20" s="40" t="s">
        <v>163</v>
      </c>
      <c r="D20" s="23">
        <v>11306904.62</v>
      </c>
      <c r="E20" s="23">
        <v>8079450.54</v>
      </c>
      <c r="F20" s="31">
        <f t="shared" si="0"/>
        <v>71.45590072201388</v>
      </c>
    </row>
    <row r="21" spans="1:6" ht="32.25" customHeight="1">
      <c r="A21" s="7">
        <v>330</v>
      </c>
      <c r="B21" s="7" t="s">
        <v>164</v>
      </c>
      <c r="C21" s="40" t="s">
        <v>165</v>
      </c>
      <c r="D21" s="23">
        <v>11306904.62</v>
      </c>
      <c r="E21" s="23">
        <v>8079450.54</v>
      </c>
      <c r="F21" s="31">
        <f t="shared" si="0"/>
        <v>71.45590072201388</v>
      </c>
    </row>
    <row r="22" spans="1:6" ht="34.5" customHeight="1">
      <c r="A22" s="7">
        <v>330</v>
      </c>
      <c r="B22" s="7" t="s">
        <v>166</v>
      </c>
      <c r="C22" s="40" t="s">
        <v>167</v>
      </c>
      <c r="D22" s="23">
        <v>11306904.62</v>
      </c>
      <c r="E22" s="23">
        <v>8079450.54</v>
      </c>
      <c r="F22" s="31">
        <f t="shared" si="0"/>
        <v>71.45590072201388</v>
      </c>
    </row>
    <row r="23" spans="1:6" ht="30" customHeight="1">
      <c r="A23" s="50"/>
      <c r="B23" s="54"/>
      <c r="C23" s="55"/>
      <c r="D23" s="56"/>
      <c r="E23" s="57"/>
      <c r="F23" s="49"/>
    </row>
    <row r="24" spans="1:6" ht="16.5" customHeight="1">
      <c r="A24" s="50"/>
      <c r="B24" s="59"/>
      <c r="C24" s="51"/>
      <c r="D24" s="52"/>
      <c r="E24" s="45"/>
      <c r="F24" s="49"/>
    </row>
    <row r="25" spans="1:6" ht="15.75">
      <c r="A25" s="53"/>
      <c r="B25" s="54"/>
      <c r="C25" s="55"/>
      <c r="D25" s="58"/>
      <c r="E25" s="57"/>
      <c r="F25" s="49"/>
    </row>
    <row r="26" spans="1:6" ht="18" customHeight="1">
      <c r="A26" s="51"/>
      <c r="B26" s="59"/>
      <c r="C26" s="51"/>
      <c r="D26" s="52"/>
      <c r="E26" s="45"/>
      <c r="F26" s="49"/>
    </row>
    <row r="27" spans="1:6" ht="15.75">
      <c r="A27" s="55"/>
      <c r="B27" s="54"/>
      <c r="C27" s="55"/>
      <c r="D27" s="58"/>
      <c r="E27" s="57"/>
      <c r="F27" s="49"/>
    </row>
    <row r="28" spans="1:6" ht="15.75">
      <c r="A28" s="63"/>
      <c r="B28" s="63"/>
      <c r="C28" s="60"/>
      <c r="D28" s="52"/>
      <c r="E28" s="45"/>
      <c r="F28" s="49"/>
    </row>
  </sheetData>
  <sheetProtection/>
  <mergeCells count="12">
    <mergeCell ref="A1:F1"/>
    <mergeCell ref="A2:F2"/>
    <mergeCell ref="A3:F3"/>
    <mergeCell ref="A4:F4"/>
    <mergeCell ref="A6:H6"/>
    <mergeCell ref="A7:H7"/>
    <mergeCell ref="A8:F8"/>
    <mergeCell ref="A9:B10"/>
    <mergeCell ref="C9:C11"/>
    <mergeCell ref="D9:D11"/>
    <mergeCell ref="E9:E11"/>
    <mergeCell ref="F9:F11"/>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M22"/>
  <sheetViews>
    <sheetView zoomScalePageLayoutView="0" workbookViewId="0" topLeftCell="A1">
      <selection activeCell="A12" sqref="A12"/>
    </sheetView>
  </sheetViews>
  <sheetFormatPr defaultColWidth="9.140625" defaultRowHeight="15"/>
  <cols>
    <col min="1" max="1" width="30.57421875" style="0" customWidth="1"/>
    <col min="2" max="2" width="25.8515625" style="0" customWidth="1"/>
    <col min="3" max="3" width="41.00390625" style="0" customWidth="1"/>
    <col min="4" max="4" width="18.7109375" style="0" customWidth="1"/>
    <col min="5" max="5" width="16.140625" style="0" customWidth="1"/>
    <col min="6" max="6" width="15.8515625" style="0" customWidth="1"/>
  </cols>
  <sheetData>
    <row r="1" spans="1:8" ht="15.75">
      <c r="A1" s="61"/>
      <c r="B1" s="61"/>
      <c r="C1" s="61"/>
      <c r="D1" s="61"/>
      <c r="E1" s="61"/>
      <c r="F1" s="61"/>
      <c r="G1" s="49"/>
      <c r="H1" s="49"/>
    </row>
    <row r="2" spans="1:8" ht="15.75">
      <c r="A2" s="61"/>
      <c r="B2" s="61"/>
      <c r="C2" s="61"/>
      <c r="D2" s="61"/>
      <c r="E2" s="61"/>
      <c r="F2" s="61"/>
      <c r="G2" s="49"/>
      <c r="H2" s="49"/>
    </row>
    <row r="3" spans="1:8" ht="15.75">
      <c r="A3" s="61"/>
      <c r="B3" s="61"/>
      <c r="C3" s="61"/>
      <c r="D3" s="61"/>
      <c r="E3" s="61"/>
      <c r="F3" s="61"/>
      <c r="G3" s="49"/>
      <c r="H3" s="49"/>
    </row>
    <row r="4" spans="1:8" ht="15.75">
      <c r="A4" s="61"/>
      <c r="B4" s="61"/>
      <c r="C4" s="61"/>
      <c r="D4" s="61"/>
      <c r="E4" s="61"/>
      <c r="F4" s="61"/>
      <c r="G4" s="49"/>
      <c r="H4" s="49"/>
    </row>
    <row r="5" spans="1:8" ht="15">
      <c r="A5" s="49"/>
      <c r="B5" s="49"/>
      <c r="C5" s="49"/>
      <c r="D5" s="49"/>
      <c r="E5" s="49"/>
      <c r="F5" s="49"/>
      <c r="G5" s="49"/>
      <c r="H5" s="49"/>
    </row>
    <row r="6" spans="1:13" ht="15.75">
      <c r="A6" s="41"/>
      <c r="B6" s="41"/>
      <c r="C6" s="41"/>
      <c r="D6" s="41"/>
      <c r="E6" s="41"/>
      <c r="F6" s="41"/>
      <c r="G6" s="41"/>
      <c r="H6" s="41"/>
      <c r="I6" s="41"/>
      <c r="J6" s="41"/>
      <c r="K6" s="41"/>
      <c r="L6" s="41"/>
      <c r="M6" s="41"/>
    </row>
    <row r="7" spans="1:13" ht="15.75">
      <c r="A7" s="41"/>
      <c r="B7" s="41"/>
      <c r="C7" s="41"/>
      <c r="D7" s="41"/>
      <c r="E7" s="41"/>
      <c r="F7" s="41"/>
      <c r="G7" s="41"/>
      <c r="H7" s="41"/>
      <c r="I7" s="41"/>
      <c r="J7" s="41"/>
      <c r="K7" s="41"/>
      <c r="L7" s="41"/>
      <c r="M7" s="41"/>
    </row>
    <row r="8" spans="1:8" ht="18.75">
      <c r="A8" s="47"/>
      <c r="B8" s="71"/>
      <c r="C8" s="71"/>
      <c r="D8" s="71"/>
      <c r="E8" s="71"/>
      <c r="F8" s="71"/>
      <c r="G8" s="49"/>
      <c r="H8" s="49"/>
    </row>
    <row r="9" spans="1:8" ht="16.5" customHeight="1">
      <c r="A9" s="62"/>
      <c r="B9" s="62"/>
      <c r="C9" s="62"/>
      <c r="D9" s="62"/>
      <c r="E9" s="62"/>
      <c r="F9" s="62"/>
      <c r="G9" s="49"/>
      <c r="H9" s="49"/>
    </row>
    <row r="10" spans="1:8" ht="4.5" customHeight="1">
      <c r="A10" s="62"/>
      <c r="B10" s="62"/>
      <c r="C10" s="62"/>
      <c r="D10" s="62"/>
      <c r="E10" s="62"/>
      <c r="F10" s="62"/>
      <c r="G10" s="49"/>
      <c r="H10" s="49"/>
    </row>
    <row r="11" spans="1:8" ht="15.75">
      <c r="A11" s="64"/>
      <c r="B11" s="65"/>
      <c r="C11" s="62"/>
      <c r="D11" s="62"/>
      <c r="E11" s="62"/>
      <c r="F11" s="62"/>
      <c r="G11" s="49"/>
      <c r="H11" s="49"/>
    </row>
    <row r="12" spans="1:8" ht="15.75">
      <c r="A12" s="64"/>
      <c r="B12" s="64"/>
      <c r="C12" s="64"/>
      <c r="D12" s="64"/>
      <c r="E12" s="64"/>
      <c r="F12" s="64"/>
      <c r="G12" s="49"/>
      <c r="H12" s="49"/>
    </row>
    <row r="13" spans="1:8" ht="15.75">
      <c r="A13" s="64"/>
      <c r="B13" s="64"/>
      <c r="C13" s="66"/>
      <c r="D13" s="64"/>
      <c r="E13" s="67"/>
      <c r="F13" s="64"/>
      <c r="G13" s="49"/>
      <c r="H13" s="49"/>
    </row>
    <row r="14" spans="1:8" ht="32.25" customHeight="1">
      <c r="A14" s="64"/>
      <c r="B14" s="64"/>
      <c r="C14" s="66"/>
      <c r="D14" s="64"/>
      <c r="E14" s="67"/>
      <c r="F14" s="64"/>
      <c r="G14" s="49"/>
      <c r="H14" s="49"/>
    </row>
    <row r="15" spans="1:8" ht="15.75">
      <c r="A15" s="64"/>
      <c r="B15" s="64"/>
      <c r="C15" s="66"/>
      <c r="D15" s="64"/>
      <c r="E15" s="67"/>
      <c r="F15" s="64"/>
      <c r="G15" s="49"/>
      <c r="H15" s="49"/>
    </row>
    <row r="16" spans="1:8" ht="15.75">
      <c r="A16" s="68"/>
      <c r="B16" s="68"/>
      <c r="C16" s="69"/>
      <c r="D16" s="68"/>
      <c r="E16" s="70"/>
      <c r="F16" s="68"/>
      <c r="G16" s="49"/>
      <c r="H16" s="49"/>
    </row>
    <row r="17" spans="1:8" ht="15.75">
      <c r="A17" s="68"/>
      <c r="B17" s="68"/>
      <c r="C17" s="69"/>
      <c r="D17" s="68"/>
      <c r="E17" s="70"/>
      <c r="F17" s="68"/>
      <c r="G17" s="49"/>
      <c r="H17" s="49"/>
    </row>
    <row r="18" spans="1:8" ht="33.75" customHeight="1">
      <c r="A18" s="68"/>
      <c r="B18" s="68"/>
      <c r="C18" s="69"/>
      <c r="D18" s="68"/>
      <c r="E18" s="70"/>
      <c r="F18" s="68"/>
      <c r="G18" s="49"/>
      <c r="H18" s="49"/>
    </row>
    <row r="19" spans="1:8" ht="15.75">
      <c r="A19" s="64"/>
      <c r="B19" s="64"/>
      <c r="C19" s="66"/>
      <c r="D19" s="64"/>
      <c r="E19" s="67"/>
      <c r="F19" s="64"/>
      <c r="G19" s="49"/>
      <c r="H19" s="49"/>
    </row>
    <row r="20" spans="1:8" ht="15.75">
      <c r="A20" s="68"/>
      <c r="B20" s="68"/>
      <c r="C20" s="69"/>
      <c r="D20" s="68"/>
      <c r="E20" s="70"/>
      <c r="F20" s="68"/>
      <c r="G20" s="49"/>
      <c r="H20" s="49"/>
    </row>
    <row r="21" spans="1:8" ht="15.75">
      <c r="A21" s="68"/>
      <c r="B21" s="68"/>
      <c r="C21" s="69"/>
      <c r="D21" s="68"/>
      <c r="E21" s="70"/>
      <c r="F21" s="68"/>
      <c r="G21" s="49"/>
      <c r="H21" s="49"/>
    </row>
    <row r="22" spans="1:8" ht="35.25" customHeight="1">
      <c r="A22" s="68"/>
      <c r="B22" s="68"/>
      <c r="C22" s="69"/>
      <c r="D22" s="68"/>
      <c r="E22" s="70"/>
      <c r="F22" s="68"/>
      <c r="G22" s="49"/>
      <c r="H22" s="49"/>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2022-10-05T08:46:26Z</cp:lastPrinted>
  <dcterms:created xsi:type="dcterms:W3CDTF">2018-04-11T10:01:38Z</dcterms:created>
  <dcterms:modified xsi:type="dcterms:W3CDTF">2022-10-05T08:47:50Z</dcterms:modified>
  <cp:category/>
  <cp:version/>
  <cp:contentType/>
  <cp:contentStatus/>
</cp:coreProperties>
</file>