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<sst xmlns="http://schemas.openxmlformats.org/spreadsheetml/2006/main" count="80" uniqueCount="67">
  <si>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>Наименование доходов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</si>
  <si>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</si>
  <si>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</si>
  <si>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228 Налогового кодекса Российской Федерации</t>
    </r>
  </si>
  <si>
    <t>НАЛОГ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</si>
  <si>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</si>
  <si>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</si>
  <si>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</si>
  <si>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</si>
  <si>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</si>
  <si>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</si>
  <si>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 КОМПЕНСАЦИИ ЗАТРАТ ГОСУДАРСТВА</t>
  </si>
  <si>
    <t xml:space="preserve">Прочие доходы от оказания платных услуг (работ)  получателями средств бюджетов сельских поселений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</si>
  <si>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</si>
  <si>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</si>
  <si>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 Российской Федерации </t>
  </si>
  <si>
    <t xml:space="preserve">Субвенции бюджетам бюджетной системы Российской Федерации 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</si>
  <si>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</si>
  <si>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</si>
  <si>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классификации доходов бюджетов Российской Федерации</t>
  </si>
  <si>
    <t>000 1 00 00000 00 0000 000</t>
  </si>
  <si>
    <t>000 101 00000 00 0000 000</t>
  </si>
  <si>
    <t>182 101 02010 01 0000 110</t>
  </si>
  <si>
    <t>000 105 00000 00 0000 000</t>
  </si>
  <si>
    <t>182 105 03010 01 0000 110</t>
  </si>
  <si>
    <t>000 106 00000 00 0000 000</t>
  </si>
  <si>
    <t>182 106 01030 10 0000 110</t>
  </si>
  <si>
    <t>000 106 06000 00 0000 110</t>
  </si>
  <si>
    <t>182 106 06033 10 0000 110</t>
  </si>
  <si>
    <t>182 106 06043 10 0000 110</t>
  </si>
  <si>
    <t>000 1 13 00000 00 0000 000</t>
  </si>
  <si>
    <t>330 113 01995 10 0000 130</t>
  </si>
  <si>
    <t>000 2 00 00000 00 0000 000</t>
  </si>
  <si>
    <t>000 2 02 00000 00 0000 000</t>
  </si>
  <si>
    <t>% 
исполнения</t>
  </si>
  <si>
    <t>-</t>
  </si>
  <si>
    <t>14 000,00</t>
  </si>
  <si>
    <t>Доходы бюджета - ИТОГО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</si>
  <si>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</si>
  <si>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</si>
  <si>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330 202 15001 10 0000 150</t>
  </si>
  <si>
    <t>330 202 15002 10 0000 150</t>
  </si>
  <si>
    <t>000 202 30000 00 0000 150</t>
  </si>
  <si>
    <t>330 202 35118 10 0000 150</t>
  </si>
  <si>
    <t>000 202 40000 00 0000 150</t>
  </si>
  <si>
    <t>330 202 40014 10 0000 150</t>
  </si>
  <si>
    <t>000 1 11 00000 00 0000 000</t>
  </si>
  <si>
    <t>ДОХОДЫ ОТ ИСПОЛЬЗОВАНИЯ ИМУЩЕСТВА, НАХОДЯЩЕГОСЯ В ГОСУДАРСТВЕННОЙ 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</si>
  <si>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</si>
  <si>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330 111 05025 10 0000 120</t>
  </si>
  <si>
    <t>ПРОЧИЕ НЕНАЛОГОВЫЕ ДОХОДЫ</t>
  </si>
  <si>
    <t>000 1 17 00000 00 0000 000</t>
  </si>
  <si>
    <t>Исполнение бюджета Сеготского сельского поселения по доходам в разрезе видов доходов
 за 1 квартал 2022 года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</si>
  <si>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</si>
  <si>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</si>
  <si>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000 202 20000 00 0000 150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</si>
  <si>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</si>
  <si>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</si>
  <si>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330 202 29999 10 0000 150</t>
  </si>
  <si>
    <t>Инициативные платежи</t>
  </si>
  <si>
    <t>Инициативные платежи, зачисляемые в бюджеты сельских территорий</t>
  </si>
  <si>
    <t>000 1 17 15000 00 0000 150</t>
  </si>
  <si>
    <t>330 1 17 15030 10 0000150</t>
  </si>
  <si>
    <t>Утверждено на 2022 год</t>
  </si>
  <si>
    <t>Исполнено 
за 1 квартал 2022 года</t>
  </si>
  <si>
    <t>Исполнено 
за 1 квартал 
2021 года</t>
  </si>
  <si>
    <t>Уровень 
изменений по 
сравнению с соответствующим
 периодом 
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</si>
</sst>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164" fontId="36" fillId="0" borderId="10" xfId="0" applyNumberFormat="1" applyFont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center" vertical="top" wrapText="1"/>
    </xf>
    <xf numFmtId="4" fontId="36" fillId="0" borderId="11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center" vertical="top"/>
    </xf>
    <xf numFmtId="4" fontId="36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164" fontId="36" fillId="0" borderId="10" xfId="0" applyNumberFormat="1" applyFont="1" applyBorder="1" applyAlignment="1">
      <alignment horizontal="center" vertical="top"/>
    </xf>
    <xf numFmtId="4" fontId="38" fillId="0" borderId="11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 vertical="top" wrapText="1"/>
    </xf>
    <xf numFmtId="2" fontId="38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36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2" fontId="38" fillId="0" borderId="11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/>
    </xf>
    <xf numFmtId="0" fontId="36" fillId="0" borderId="0" xfId="0" applyFont="1" applyAlignment="1">
      <alignment horizontal="center" wrapText="1"/>
    </xf>
    <xf numFmtId="0" fontId="37" fillId="0" borderId="11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8">
      <selection activeCell="H6" sqref="H6"/>
    </sheetView>
  </sheetViews>
  <sheetFormatPr defaultColWidth="9.140625" defaultRowHeight="15"/>
  <cols>
    <col min="1" max="1" width="35.28125" style="0" customWidth="1"/>
    <col min="2" max="2" width="31.8515625" style="0" customWidth="1"/>
    <col min="3" max="3" width="15.7109375" style="0" customWidth="1"/>
    <col min="4" max="4" width="17.57421875" style="0" customWidth="1"/>
    <col min="5" max="5" width="15.7109375" style="0" customWidth="1"/>
    <col min="6" max="6" width="16.57421875" style="0" customWidth="1"/>
    <col min="7" max="7" width="25.57421875" style="0" customWidth="1"/>
  </cols>
  <sheetData>
    <row r="1" spans="1:14" ht="37.5" customHeight="1">
      <c r="A1" s="32" t="s">
        <v>52</v>
      </c>
      <c r="B1" s="32"/>
      <c r="C1" s="32"/>
      <c r="D1" s="32"/>
      <c r="E1" s="32"/>
      <c r="F1" s="32"/>
      <c r="G1" s="32"/>
      <c r="H1" s="17"/>
      <c r="I1" s="17"/>
      <c r="J1" s="17"/>
      <c r="K1" s="17"/>
      <c r="L1" s="17"/>
      <c r="M1" s="17"/>
      <c r="N1" s="17"/>
    </row>
    <row r="3" spans="1:7" ht="15.75" customHeight="1">
      <c r="A3" s="35" t="s">
        <v>0</v>
      </c>
      <c r="B3" s="35" t="s">
        <v>19</v>
      </c>
      <c r="C3" s="35" t="s">
        <v>63</v>
      </c>
      <c r="D3" s="30" t="s">
        <v>64</v>
      </c>
      <c r="E3" s="30" t="s">
        <v>34</v>
      </c>
      <c r="F3" s="30" t="s">
        <v>65</v>
      </c>
      <c r="G3" s="30" t="s">
        <v>66</v>
      </c>
    </row>
    <row r="4" spans="1:7" ht="87.75" customHeight="1">
      <c r="A4" s="35"/>
      <c r="B4" s="35"/>
      <c r="C4" s="35"/>
      <c r="D4" s="31"/>
      <c r="E4" s="36"/>
      <c r="F4" s="31"/>
      <c r="G4" s="31"/>
    </row>
    <row r="5" spans="1:8" ht="31.5">
      <c r="A5" s="2" t="s">
        <v>1</v>
      </c>
      <c r="B5" s="4" t="s">
        <v>20</v>
      </c>
      <c r="C5" s="10">
        <v>1558506</v>
      </c>
      <c r="D5" s="16">
        <f>D6+D8+D10+D15+D17</f>
        <v>161195.98</v>
      </c>
      <c r="E5" s="8">
        <f>D5/C5*100</f>
        <v>10.342981034400895</v>
      </c>
      <c r="F5" s="13">
        <f>F6+F8+F10+F17+F19</f>
        <v>346704.73000000004</v>
      </c>
      <c r="G5" s="18">
        <f aca="true" t="shared" si="0" ref="G5:G26">D5/F5*100</f>
        <v>46.493735461872696</v>
      </c>
      <c r="H5" s="22"/>
    </row>
    <row r="6" spans="1:7" ht="31.5">
      <c r="A6" s="2" t="s">
        <v>2</v>
      </c>
      <c r="B6" s="1" t="s">
        <v>21</v>
      </c>
      <c r="C6" s="10">
        <f>C7</f>
        <v>506000</v>
      </c>
      <c r="D6" s="10">
        <f>D7</f>
        <v>105891.05</v>
      </c>
      <c r="E6" s="10">
        <f>E7</f>
        <v>20.927084980237154</v>
      </c>
      <c r="F6" s="10">
        <f>F7</f>
        <v>111608.7</v>
      </c>
      <c r="G6" s="18">
        <f t="shared" si="0"/>
        <v>94.87705707529969</v>
      </c>
    </row>
    <row r="7" spans="1:7" ht="141.75">
      <c r="A7" s="11" t="s">
        <v>3</v>
      </c>
      <c r="B7" s="5" t="s">
        <v>22</v>
      </c>
      <c r="C7" s="19">
        <v>506000</v>
      </c>
      <c r="D7" s="20">
        <v>105891.05</v>
      </c>
      <c r="E7" s="8">
        <f>D7/C7*100</f>
        <v>20.927084980237154</v>
      </c>
      <c r="F7" s="20">
        <v>111608.7</v>
      </c>
      <c r="G7" s="15">
        <f t="shared" si="0"/>
        <v>94.87705707529969</v>
      </c>
    </row>
    <row r="8" spans="1:7" ht="31.5">
      <c r="A8" s="2" t="s">
        <v>4</v>
      </c>
      <c r="B8" s="1" t="s">
        <v>23</v>
      </c>
      <c r="C8" s="10">
        <f>C9</f>
        <v>100000</v>
      </c>
      <c r="D8" s="10">
        <f>D9</f>
        <v>21535.8</v>
      </c>
      <c r="E8" s="14" t="s">
        <v>35</v>
      </c>
      <c r="F8" s="16">
        <f>F9</f>
        <v>52902.9</v>
      </c>
      <c r="G8" s="15" t="s">
        <v>35</v>
      </c>
    </row>
    <row r="9" spans="1:7" ht="31.5">
      <c r="A9" s="11" t="s">
        <v>5</v>
      </c>
      <c r="B9" s="5" t="s">
        <v>24</v>
      </c>
      <c r="C9" s="19">
        <v>100000</v>
      </c>
      <c r="D9" s="21">
        <v>21535.8</v>
      </c>
      <c r="E9" s="5" t="s">
        <v>35</v>
      </c>
      <c r="F9" s="21">
        <v>52902.9</v>
      </c>
      <c r="G9" s="15" t="s">
        <v>35</v>
      </c>
    </row>
    <row r="10" spans="1:7" ht="15.75">
      <c r="A10" s="3" t="s">
        <v>6</v>
      </c>
      <c r="B10" s="4" t="s">
        <v>25</v>
      </c>
      <c r="C10" s="10">
        <f>C11+C12</f>
        <v>485000</v>
      </c>
      <c r="D10" s="10">
        <f>D11+D12</f>
        <v>17639.37</v>
      </c>
      <c r="E10" s="8">
        <f>D10/C10*100</f>
        <v>3.636983505154639</v>
      </c>
      <c r="F10" s="26">
        <f>F12+F11</f>
        <v>179984.80000000002</v>
      </c>
      <c r="G10" s="18">
        <f t="shared" si="0"/>
        <v>9.800477595885873</v>
      </c>
    </row>
    <row r="11" spans="1:7" ht="81" customHeight="1">
      <c r="A11" s="12" t="s">
        <v>7</v>
      </c>
      <c r="B11" s="6" t="s">
        <v>26</v>
      </c>
      <c r="C11" s="19">
        <v>35000</v>
      </c>
      <c r="D11" s="21">
        <v>568.31</v>
      </c>
      <c r="E11" s="8">
        <f>D11/C11*100</f>
        <v>1.623742857142857</v>
      </c>
      <c r="F11" s="21">
        <v>690.45</v>
      </c>
      <c r="G11" s="15">
        <f t="shared" si="0"/>
        <v>82.3100876240133</v>
      </c>
    </row>
    <row r="12" spans="1:7" ht="15.75">
      <c r="A12" s="3" t="s">
        <v>8</v>
      </c>
      <c r="B12" s="4" t="s">
        <v>27</v>
      </c>
      <c r="C12" s="10">
        <f>C13+C14</f>
        <v>450000</v>
      </c>
      <c r="D12" s="10">
        <f>D13+D14</f>
        <v>17071.059999999998</v>
      </c>
      <c r="E12" s="8">
        <f>D12/C12*100</f>
        <v>3.7935688888888883</v>
      </c>
      <c r="F12" s="26">
        <f>F13+F14</f>
        <v>179294.35</v>
      </c>
      <c r="G12" s="18">
        <f t="shared" si="0"/>
        <v>9.521248159799791</v>
      </c>
    </row>
    <row r="13" spans="1:7" ht="63">
      <c r="A13" s="12" t="s">
        <v>9</v>
      </c>
      <c r="B13" s="5" t="s">
        <v>28</v>
      </c>
      <c r="C13" s="19">
        <v>200000</v>
      </c>
      <c r="D13" s="21">
        <v>3142.18</v>
      </c>
      <c r="E13" s="8">
        <f>D13/C13*100</f>
        <v>1.5710899999999999</v>
      </c>
      <c r="F13" s="21">
        <v>164396</v>
      </c>
      <c r="G13" s="15">
        <f t="shared" si="0"/>
        <v>1.9113482079855957</v>
      </c>
    </row>
    <row r="14" spans="1:7" ht="63">
      <c r="A14" s="12" t="s">
        <v>10</v>
      </c>
      <c r="B14" s="5" t="s">
        <v>29</v>
      </c>
      <c r="C14" s="19">
        <v>250000</v>
      </c>
      <c r="D14" s="21">
        <v>13928.88</v>
      </c>
      <c r="E14" s="9">
        <f>D14/C14*100</f>
        <v>5.571552</v>
      </c>
      <c r="F14" s="21">
        <v>14898.35</v>
      </c>
      <c r="G14" s="15">
        <f t="shared" si="0"/>
        <v>93.49276933351679</v>
      </c>
    </row>
    <row r="15" spans="1:7" ht="110.25">
      <c r="A15" s="3" t="s">
        <v>47</v>
      </c>
      <c r="B15" s="27" t="s">
        <v>46</v>
      </c>
      <c r="C15" s="10">
        <f>C16</f>
        <v>180465</v>
      </c>
      <c r="D15" s="10">
        <f>D16</f>
        <v>13600</v>
      </c>
      <c r="E15" s="9">
        <f>D15/C15*100</f>
        <v>7.536087329953177</v>
      </c>
      <c r="F15" s="26">
        <f>F16</f>
        <v>0</v>
      </c>
      <c r="G15" s="15"/>
    </row>
    <row r="16" spans="1:7" ht="141.75">
      <c r="A16" s="24" t="s">
        <v>48</v>
      </c>
      <c r="B16" s="6" t="s">
        <v>49</v>
      </c>
      <c r="C16" s="19">
        <v>180465</v>
      </c>
      <c r="D16" s="25">
        <v>13600</v>
      </c>
      <c r="E16" s="9">
        <f>D16/C16*100</f>
        <v>7.536087329953177</v>
      </c>
      <c r="F16" s="21">
        <v>0</v>
      </c>
      <c r="G16" s="15"/>
    </row>
    <row r="17" spans="1:7" ht="63">
      <c r="A17" s="3" t="s">
        <v>11</v>
      </c>
      <c r="B17" s="4" t="s">
        <v>30</v>
      </c>
      <c r="C17" s="23" t="str">
        <f>C18</f>
        <v>14 000,00</v>
      </c>
      <c r="D17" s="23">
        <f>D18</f>
        <v>2529.76</v>
      </c>
      <c r="E17" s="8">
        <v>18.1</v>
      </c>
      <c r="F17" s="13">
        <f>F18</f>
        <v>2208.33</v>
      </c>
      <c r="G17" s="18">
        <f t="shared" si="0"/>
        <v>114.55534272504563</v>
      </c>
    </row>
    <row r="18" spans="1:7" ht="63">
      <c r="A18" s="12" t="s">
        <v>12</v>
      </c>
      <c r="B18" s="6" t="s">
        <v>31</v>
      </c>
      <c r="C18" s="7" t="s">
        <v>36</v>
      </c>
      <c r="D18" s="20">
        <v>2529.76</v>
      </c>
      <c r="E18" s="9">
        <v>18.1</v>
      </c>
      <c r="F18" s="20">
        <v>2208.33</v>
      </c>
      <c r="G18" s="15">
        <f t="shared" si="0"/>
        <v>114.55534272504563</v>
      </c>
    </row>
    <row r="19" spans="1:7" ht="31.5">
      <c r="A19" s="28" t="s">
        <v>50</v>
      </c>
      <c r="B19" s="4" t="s">
        <v>51</v>
      </c>
      <c r="C19" s="23">
        <v>273041</v>
      </c>
      <c r="D19" s="16">
        <v>0</v>
      </c>
      <c r="E19" s="9" t="s">
        <v>35</v>
      </c>
      <c r="F19" s="13">
        <f>F21</f>
        <v>0</v>
      </c>
      <c r="G19" s="15" t="s">
        <v>35</v>
      </c>
    </row>
    <row r="20" spans="1:7" ht="15.75">
      <c r="A20" s="39" t="s">
        <v>59</v>
      </c>
      <c r="B20" s="4" t="s">
        <v>61</v>
      </c>
      <c r="C20" s="23">
        <v>273041</v>
      </c>
      <c r="D20" s="16">
        <v>0</v>
      </c>
      <c r="E20" s="9"/>
      <c r="F20" s="13"/>
      <c r="G20" s="15"/>
    </row>
    <row r="21" spans="1:7" ht="47.25">
      <c r="A21" s="12" t="s">
        <v>60</v>
      </c>
      <c r="B21" s="6" t="s">
        <v>62</v>
      </c>
      <c r="C21" s="25">
        <v>273041</v>
      </c>
      <c r="D21" s="20">
        <v>0</v>
      </c>
      <c r="E21" s="9" t="s">
        <v>35</v>
      </c>
      <c r="F21" s="20">
        <v>0</v>
      </c>
      <c r="G21" s="15" t="s">
        <v>35</v>
      </c>
    </row>
    <row r="22" spans="1:7" ht="31.5">
      <c r="A22" s="3" t="s">
        <v>13</v>
      </c>
      <c r="B22" s="4" t="s">
        <v>32</v>
      </c>
      <c r="C22" s="10">
        <f>C23</f>
        <v>9432293.97</v>
      </c>
      <c r="D22" s="26">
        <f>D23</f>
        <v>1996003.7799999998</v>
      </c>
      <c r="E22" s="8">
        <f>D22/C22*100</f>
        <v>21.161382229481124</v>
      </c>
      <c r="F22" s="13">
        <f>F23</f>
        <v>1907114.3399999999</v>
      </c>
      <c r="G22" s="18">
        <f t="shared" si="0"/>
        <v>104.6609392072423</v>
      </c>
    </row>
    <row r="23" spans="1:7" ht="78.75">
      <c r="A23" s="3" t="s">
        <v>14</v>
      </c>
      <c r="B23" s="4" t="s">
        <v>33</v>
      </c>
      <c r="C23" s="10">
        <f>C24+C27+C29+C31</f>
        <v>9432293.97</v>
      </c>
      <c r="D23" s="10">
        <f>D24+D29+D31</f>
        <v>1996003.7799999998</v>
      </c>
      <c r="E23" s="8">
        <f>D23/C23*100</f>
        <v>21.161382229481124</v>
      </c>
      <c r="F23" s="13">
        <f>F24+F29+F31</f>
        <v>1907114.3399999999</v>
      </c>
      <c r="G23" s="18">
        <f t="shared" si="0"/>
        <v>104.6609392072423</v>
      </c>
    </row>
    <row r="24" spans="1:7" ht="35.25" customHeight="1">
      <c r="A24" s="3" t="s">
        <v>15</v>
      </c>
      <c r="B24" s="4" t="s">
        <v>39</v>
      </c>
      <c r="C24" s="10">
        <f>C25+C26</f>
        <v>6589986.2</v>
      </c>
      <c r="D24" s="10">
        <f>D25+D26</f>
        <v>1647501.2</v>
      </c>
      <c r="E24" s="8">
        <f aca="true" t="shared" si="1" ref="E24:E33">D24/C24*100</f>
        <v>25.000070561604517</v>
      </c>
      <c r="F24" s="13">
        <f>F25+F26</f>
        <v>1557177</v>
      </c>
      <c r="G24" s="18">
        <f t="shared" si="0"/>
        <v>105.80050951176392</v>
      </c>
    </row>
    <row r="25" spans="1:7" ht="78.75">
      <c r="A25" s="24" t="s">
        <v>53</v>
      </c>
      <c r="B25" s="6" t="s">
        <v>40</v>
      </c>
      <c r="C25" s="19">
        <v>6354400</v>
      </c>
      <c r="D25" s="20">
        <v>1588603</v>
      </c>
      <c r="E25" s="9">
        <f t="shared" si="1"/>
        <v>25.000047211381087</v>
      </c>
      <c r="F25" s="20">
        <v>1510078</v>
      </c>
      <c r="G25" s="15">
        <f t="shared" si="0"/>
        <v>105.20006251332713</v>
      </c>
    </row>
    <row r="26" spans="1:7" ht="63">
      <c r="A26" s="24" t="s">
        <v>38</v>
      </c>
      <c r="B26" s="6" t="s">
        <v>41</v>
      </c>
      <c r="C26" s="19">
        <v>235586.2</v>
      </c>
      <c r="D26" s="20">
        <v>58898.2</v>
      </c>
      <c r="E26" s="9">
        <f t="shared" si="1"/>
        <v>25.000700380582565</v>
      </c>
      <c r="F26" s="20">
        <v>47099</v>
      </c>
      <c r="G26" s="15">
        <f t="shared" si="0"/>
        <v>125.05191193018959</v>
      </c>
    </row>
    <row r="27" spans="1:7" ht="47.25">
      <c r="A27" s="37" t="s">
        <v>56</v>
      </c>
      <c r="B27" s="29" t="s">
        <v>55</v>
      </c>
      <c r="C27" s="16">
        <f>C28</f>
        <v>900000</v>
      </c>
      <c r="D27" s="16">
        <f>D28</f>
        <v>0</v>
      </c>
      <c r="E27" s="9" t="s">
        <v>35</v>
      </c>
      <c r="F27" s="19" t="s">
        <v>35</v>
      </c>
      <c r="G27" s="15" t="s">
        <v>35</v>
      </c>
    </row>
    <row r="28" spans="1:7" ht="31.5">
      <c r="A28" s="38" t="s">
        <v>57</v>
      </c>
      <c r="B28" s="5" t="s">
        <v>58</v>
      </c>
      <c r="C28" s="19">
        <v>900000</v>
      </c>
      <c r="D28" s="19">
        <v>0</v>
      </c>
      <c r="E28" s="9" t="s">
        <v>35</v>
      </c>
      <c r="F28" s="19" t="s">
        <v>35</v>
      </c>
      <c r="G28" s="15" t="s">
        <v>35</v>
      </c>
    </row>
    <row r="29" spans="1:7" ht="47.25">
      <c r="A29" s="3" t="s">
        <v>16</v>
      </c>
      <c r="B29" s="4" t="s">
        <v>42</v>
      </c>
      <c r="C29" s="10">
        <f>C30</f>
        <v>95500</v>
      </c>
      <c r="D29" s="10">
        <f>D30</f>
        <v>16247.64</v>
      </c>
      <c r="E29" s="8">
        <f t="shared" si="1"/>
        <v>17.01323560209424</v>
      </c>
      <c r="F29" s="10">
        <f>F30</f>
        <v>19974.72</v>
      </c>
      <c r="G29" s="18">
        <f>D29/F29*100</f>
        <v>81.34101504301437</v>
      </c>
    </row>
    <row r="30" spans="1:7" ht="110.25">
      <c r="A30" s="24" t="s">
        <v>54</v>
      </c>
      <c r="B30" s="6" t="s">
        <v>43</v>
      </c>
      <c r="C30" s="19">
        <v>95500</v>
      </c>
      <c r="D30" s="20">
        <v>16247.64</v>
      </c>
      <c r="E30" s="9">
        <f t="shared" si="1"/>
        <v>17.01323560209424</v>
      </c>
      <c r="F30" s="20">
        <v>19974.72</v>
      </c>
      <c r="G30" s="15">
        <f>D30/F30*100</f>
        <v>81.34101504301437</v>
      </c>
    </row>
    <row r="31" spans="1:7" ht="31.5">
      <c r="A31" s="3" t="s">
        <v>17</v>
      </c>
      <c r="B31" s="4" t="s">
        <v>44</v>
      </c>
      <c r="C31" s="10">
        <f>C32</f>
        <v>1846807.77</v>
      </c>
      <c r="D31" s="10">
        <f>D32</f>
        <v>332254.94</v>
      </c>
      <c r="E31" s="8">
        <f t="shared" si="1"/>
        <v>17.990770095146395</v>
      </c>
      <c r="F31" s="13">
        <f>F32</f>
        <v>329962.62</v>
      </c>
      <c r="G31" s="18">
        <f>D31/F31*100</f>
        <v>100.69472111719806</v>
      </c>
    </row>
    <row r="32" spans="1:7" ht="126">
      <c r="A32" s="12" t="s">
        <v>18</v>
      </c>
      <c r="B32" s="6" t="s">
        <v>45</v>
      </c>
      <c r="C32" s="19">
        <v>1846807.77</v>
      </c>
      <c r="D32" s="20">
        <v>332254.94</v>
      </c>
      <c r="E32" s="9">
        <f t="shared" si="1"/>
        <v>17.990770095146395</v>
      </c>
      <c r="F32" s="20">
        <v>329962.62</v>
      </c>
      <c r="G32" s="15">
        <f>D32/F32*100</f>
        <v>100.69472111719806</v>
      </c>
    </row>
    <row r="33" spans="1:7" ht="15.75">
      <c r="A33" s="33" t="s">
        <v>37</v>
      </c>
      <c r="B33" s="34"/>
      <c r="C33" s="16">
        <f>C5+C22</f>
        <v>10990799.97</v>
      </c>
      <c r="D33" s="16">
        <f>D5+D22</f>
        <v>2157199.76</v>
      </c>
      <c r="E33" s="8">
        <f t="shared" si="1"/>
        <v>19.627322541472836</v>
      </c>
      <c r="F33" s="13">
        <f>F5+F22</f>
        <v>2253819.07</v>
      </c>
      <c r="G33" s="18">
        <f>D33/F33*100</f>
        <v>95.71308490170864</v>
      </c>
    </row>
  </sheetData>
  <sheetProtection/>
  <mergeCells count="9">
    <mergeCell ref="F3:F4"/>
    <mergeCell ref="G3:G4"/>
    <mergeCell ref="A1:G1"/>
    <mergeCell ref="A33:B3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2018-10-22T06:58:56Z</dcterms:created>
  <dcterms:modified xsi:type="dcterms:W3CDTF">2022-04-05T08:45:56Z</dcterms:modified>
  <cp:category/>
  <cp:version/>
  <cp:contentType/>
  <cp:contentStatus/>
</cp:coreProperties>
</file>