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<sst xmlns="http://schemas.openxmlformats.org/spreadsheetml/2006/main" count="70" uniqueCount="63">
  <si>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Наименование доходов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</si>
  <si>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</si>
  <si>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</si>
  <si>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228 Налогового кодекса Российской Федерации</t>
    </r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</si>
  <si>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</si>
  <si>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</si>
  <si>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</si>
  <si>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</si>
  <si>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</si>
  <si>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</si>
  <si>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</si>
  <si>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</si>
  <si>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 КОМПЕНСАЦИИ ЗАТРАТ ГОСУДАРСТВА</t>
  </si>
  <si>
    <t xml:space="preserve">Прочие доходы от оказания платных услуг (работ)  получателями средств бюджетов сельских поселений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</si>
  <si>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</si>
  <si>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</si>
  <si>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 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</si>
  <si>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</si>
  <si>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</si>
  <si>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</si>
  <si>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</si>
  <si>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</si>
  <si>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</si>
  <si>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000 1 00 00000 00 0000 000</t>
  </si>
  <si>
    <t>000 101 00000 00 0000 000</t>
  </si>
  <si>
    <t>182 101 02010 01 0000 110</t>
  </si>
  <si>
    <t>182 10102030 01 0000 110</t>
  </si>
  <si>
    <t>000 105 00000 00 0000 000</t>
  </si>
  <si>
    <t>182 105 03010 01 0000 110</t>
  </si>
  <si>
    <t>000 106 00000 00 0000 000</t>
  </si>
  <si>
    <t>182 106 01030 10 0000 110</t>
  </si>
  <si>
    <t>000 106 06000 00 0000 110</t>
  </si>
  <si>
    <t>182 106 06033 10 0000 110</t>
  </si>
  <si>
    <t>182 106 06043 10 0000 110</t>
  </si>
  <si>
    <t>000 1 13 00000 00 0000 000</t>
  </si>
  <si>
    <t>330 113 01995 10 0000 130</t>
  </si>
  <si>
    <t>000 2 00 00000 00 0000 000</t>
  </si>
  <si>
    <t>000 2 02 00000 00 0000 000</t>
  </si>
  <si>
    <t>% 
исполнения</t>
  </si>
  <si>
    <t>-</t>
  </si>
  <si>
    <t>14 000,00</t>
  </si>
  <si>
    <t>Доходы бюджета - ИТОГО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</si>
  <si>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</si>
  <si>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</si>
  <si>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330 202 15001 10 0000 150</t>
  </si>
  <si>
    <t>330 202 15002 10 0000 150</t>
  </si>
  <si>
    <t>000 202 30000 00 0000 150</t>
  </si>
  <si>
    <t>330 202 35118 10 0000 150</t>
  </si>
  <si>
    <t>000 202 40000 00 0000 150</t>
  </si>
  <si>
    <t>330 202 40014 10 0000 150</t>
  </si>
  <si>
    <t>Исполнение бюджета Сеготского сельского поселения по доходам в разрезе видов доходов
 за 1 квартал 2020 года</t>
  </si>
  <si>
    <t>Утверждено на 2020 год</t>
  </si>
  <si>
    <t>Исполнено 
за 1 квартал 2020года</t>
  </si>
  <si>
    <t>Исполнено 
за 1 квартал 
2019 года</t>
  </si>
  <si>
    <t>Уровень 
изменений по 
сравнению с соответствующим
 периодом 
2019 года</t>
  </si>
  <si>
    <t>000 1 11 00000 00 0000 000</t>
  </si>
  <si>
    <t>ДОХОДЫ ОТ ИСПОЛЬЗОВАНИЯ ИМУЩЕСТВА, НАХОДЯЩЕГОСЯ В ГОСУДАРСТВЕННОЙ 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</si>
  <si>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</si>
  <si>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330 111 05025 10 0000 120</t>
  </si>
  <si>
    <t>ПРОЧИЕ НЕНАЛОГОВЫЕ ДОХОДЫ</t>
  </si>
  <si>
    <t>000 1 17 00000 00 0000 000</t>
  </si>
  <si>
    <t>Прочие неналоговые доходы бюджетов сельских поселений</t>
  </si>
  <si>
    <t>330 1 17 05050 10 0000 180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</si>
</sst>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164" fontId="36" fillId="0" borderId="10" xfId="0" applyNumberFormat="1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 wrapText="1"/>
    </xf>
    <xf numFmtId="4" fontId="36" fillId="0" borderId="11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center" vertical="top"/>
    </xf>
    <xf numFmtId="4" fontId="38" fillId="0" borderId="10" xfId="0" applyNumberFormat="1" applyFont="1" applyBorder="1" applyAlignment="1">
      <alignment horizontal="center" vertical="top"/>
    </xf>
    <xf numFmtId="0" fontId="36" fillId="0" borderId="10" xfId="0" applyFont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/>
    </xf>
    <xf numFmtId="4" fontId="36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164" fontId="38" fillId="0" borderId="11" xfId="0" applyNumberFormat="1" applyFont="1" applyBorder="1" applyAlignment="1">
      <alignment horizontal="center" vertical="top" wrapText="1"/>
    </xf>
    <xf numFmtId="164" fontId="36" fillId="0" borderId="10" xfId="0" applyNumberFormat="1" applyFont="1" applyBorder="1" applyAlignment="1">
      <alignment horizontal="center" vertical="top"/>
    </xf>
    <xf numFmtId="4" fontId="38" fillId="0" borderId="11" xfId="0" applyNumberFormat="1" applyFont="1" applyBorder="1" applyAlignment="1">
      <alignment horizontal="center" vertical="top" wrapText="1"/>
    </xf>
    <xf numFmtId="4" fontId="38" fillId="0" borderId="10" xfId="0" applyNumberFormat="1" applyFont="1" applyBorder="1" applyAlignment="1">
      <alignment horizontal="center" vertical="top" wrapText="1"/>
    </xf>
    <xf numFmtId="2" fontId="38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2" fontId="36" fillId="0" borderId="11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2" fontId="38" fillId="0" borderId="11" xfId="0" applyNumberFormat="1" applyFont="1" applyBorder="1" applyAlignment="1">
      <alignment horizontal="center" vertical="top" wrapText="1"/>
    </xf>
    <xf numFmtId="2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/>
    </xf>
    <xf numFmtId="0" fontId="36" fillId="0" borderId="0" xfId="0" applyFont="1" applyAlignment="1">
      <alignment horizontal="center" wrapText="1"/>
    </xf>
    <xf numFmtId="0" fontId="37" fillId="0" borderId="11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35.28125" style="0" customWidth="1"/>
    <col min="2" max="2" width="31.8515625" style="0" customWidth="1"/>
    <col min="3" max="3" width="15.7109375" style="0" customWidth="1"/>
    <col min="4" max="4" width="17.57421875" style="0" customWidth="1"/>
    <col min="5" max="5" width="15.7109375" style="0" customWidth="1"/>
    <col min="6" max="6" width="16.57421875" style="0" customWidth="1"/>
    <col min="7" max="7" width="25.57421875" style="0" customWidth="1"/>
  </cols>
  <sheetData>
    <row r="1" spans="1:14" ht="37.5" customHeight="1">
      <c r="A1" s="35" t="s">
        <v>50</v>
      </c>
      <c r="B1" s="35"/>
      <c r="C1" s="35"/>
      <c r="D1" s="35"/>
      <c r="E1" s="35"/>
      <c r="F1" s="35"/>
      <c r="G1" s="35"/>
      <c r="H1" s="18"/>
      <c r="I1" s="18"/>
      <c r="J1" s="18"/>
      <c r="K1" s="18"/>
      <c r="L1" s="18"/>
      <c r="M1" s="18"/>
      <c r="N1" s="18"/>
    </row>
    <row r="3" spans="1:7" ht="15.75" customHeight="1">
      <c r="A3" s="38" t="s">
        <v>0</v>
      </c>
      <c r="B3" s="38" t="s">
        <v>22</v>
      </c>
      <c r="C3" s="38" t="s">
        <v>51</v>
      </c>
      <c r="D3" s="33" t="s">
        <v>52</v>
      </c>
      <c r="E3" s="33" t="s">
        <v>38</v>
      </c>
      <c r="F3" s="33" t="s">
        <v>53</v>
      </c>
      <c r="G3" s="33" t="s">
        <v>54</v>
      </c>
    </row>
    <row r="4" spans="1:7" ht="87.75" customHeight="1">
      <c r="A4" s="38"/>
      <c r="B4" s="38"/>
      <c r="C4" s="38"/>
      <c r="D4" s="34"/>
      <c r="E4" s="39"/>
      <c r="F4" s="34"/>
      <c r="G4" s="34"/>
    </row>
    <row r="5" spans="1:8" ht="31.5">
      <c r="A5" s="2" t="s">
        <v>1</v>
      </c>
      <c r="B5" s="4" t="s">
        <v>23</v>
      </c>
      <c r="C5" s="10">
        <v>1129240.11</v>
      </c>
      <c r="D5" s="17">
        <f>D6+D9+D11+D16+D18+D20</f>
        <v>290821.25</v>
      </c>
      <c r="E5" s="8">
        <f>D5/C5*100</f>
        <v>25.753712379203392</v>
      </c>
      <c r="F5" s="13">
        <f>F6+F9+F11+F18</f>
        <v>276193.57</v>
      </c>
      <c r="G5" s="20">
        <f aca="true" t="shared" si="0" ref="G5:G25">D5/F5*100</f>
        <v>105.29616963928594</v>
      </c>
      <c r="H5" s="24"/>
    </row>
    <row r="6" spans="1:7" ht="31.5">
      <c r="A6" s="2" t="s">
        <v>2</v>
      </c>
      <c r="B6" s="1" t="s">
        <v>24</v>
      </c>
      <c r="C6" s="10">
        <f>C7+C8</f>
        <v>507000</v>
      </c>
      <c r="D6" s="10">
        <f>D7+D8</f>
        <v>104774.36</v>
      </c>
      <c r="E6" s="8">
        <f>D6/C6*100</f>
        <v>20.665554240631163</v>
      </c>
      <c r="F6" s="17">
        <f>F7+F8</f>
        <v>109827.2</v>
      </c>
      <c r="G6" s="20">
        <f t="shared" si="0"/>
        <v>95.3992817808339</v>
      </c>
    </row>
    <row r="7" spans="1:7" ht="141.75">
      <c r="A7" s="11" t="s">
        <v>3</v>
      </c>
      <c r="B7" s="5" t="s">
        <v>25</v>
      </c>
      <c r="C7" s="21">
        <v>507000</v>
      </c>
      <c r="D7" s="22">
        <v>104685.95</v>
      </c>
      <c r="E7" s="8">
        <f>D7/C7*100</f>
        <v>20.64811637080868</v>
      </c>
      <c r="F7" s="22">
        <v>109827.2</v>
      </c>
      <c r="G7" s="16">
        <f t="shared" si="0"/>
        <v>95.31878259666094</v>
      </c>
    </row>
    <row r="8" spans="1:7" ht="94.5">
      <c r="A8" s="11" t="s">
        <v>4</v>
      </c>
      <c r="B8" s="5" t="s">
        <v>26</v>
      </c>
      <c r="C8" s="19">
        <v>0</v>
      </c>
      <c r="D8" s="23">
        <v>88.41</v>
      </c>
      <c r="E8" s="5" t="s">
        <v>39</v>
      </c>
      <c r="F8" s="9">
        <v>0</v>
      </c>
      <c r="G8" s="16" t="s">
        <v>39</v>
      </c>
    </row>
    <row r="9" spans="1:7" ht="31.5">
      <c r="A9" s="2" t="s">
        <v>5</v>
      </c>
      <c r="B9" s="1" t="s">
        <v>27</v>
      </c>
      <c r="C9" s="10">
        <f>C10</f>
        <v>100000</v>
      </c>
      <c r="D9" s="10">
        <f>D10</f>
        <v>0</v>
      </c>
      <c r="E9" s="15" t="s">
        <v>39</v>
      </c>
      <c r="F9" s="17">
        <f>F10</f>
        <v>0</v>
      </c>
      <c r="G9" s="16" t="s">
        <v>39</v>
      </c>
    </row>
    <row r="10" spans="1:7" ht="31.5">
      <c r="A10" s="11" t="s">
        <v>6</v>
      </c>
      <c r="B10" s="5" t="s">
        <v>28</v>
      </c>
      <c r="C10" s="21">
        <v>100000</v>
      </c>
      <c r="D10" s="23">
        <v>0</v>
      </c>
      <c r="E10" s="5" t="s">
        <v>39</v>
      </c>
      <c r="F10" s="22">
        <v>0</v>
      </c>
      <c r="G10" s="16" t="s">
        <v>39</v>
      </c>
    </row>
    <row r="11" spans="1:7" ht="15.75">
      <c r="A11" s="3" t="s">
        <v>7</v>
      </c>
      <c r="B11" s="4" t="s">
        <v>29</v>
      </c>
      <c r="C11" s="10">
        <f>C12+C13</f>
        <v>480000</v>
      </c>
      <c r="D11" s="10">
        <f>D12+D13</f>
        <v>179591.44</v>
      </c>
      <c r="E11" s="8">
        <f>D11/C11*100</f>
        <v>37.41488333333333</v>
      </c>
      <c r="F11" s="28">
        <f>F13+F12</f>
        <v>163002.19</v>
      </c>
      <c r="G11" s="20">
        <f t="shared" si="0"/>
        <v>110.17731724954125</v>
      </c>
    </row>
    <row r="12" spans="1:7" ht="94.5">
      <c r="A12" s="12" t="s">
        <v>8</v>
      </c>
      <c r="B12" s="6" t="s">
        <v>30</v>
      </c>
      <c r="C12" s="21">
        <v>40000</v>
      </c>
      <c r="D12" s="23">
        <v>563.32</v>
      </c>
      <c r="E12" s="8">
        <f>D12/C12*100</f>
        <v>1.4083</v>
      </c>
      <c r="F12" s="22">
        <v>222.51</v>
      </c>
      <c r="G12" s="16">
        <f t="shared" si="0"/>
        <v>253.16614983596244</v>
      </c>
    </row>
    <row r="13" spans="1:7" ht="15.75">
      <c r="A13" s="3" t="s">
        <v>9</v>
      </c>
      <c r="B13" s="4" t="s">
        <v>31</v>
      </c>
      <c r="C13" s="10">
        <f>C14+C15</f>
        <v>440000</v>
      </c>
      <c r="D13" s="10">
        <f>D14+D15</f>
        <v>179028.12</v>
      </c>
      <c r="E13" s="8">
        <f>D13/C13*100</f>
        <v>40.68820909090909</v>
      </c>
      <c r="F13" s="28">
        <f>F14+F15</f>
        <v>162779.68</v>
      </c>
      <c r="G13" s="20">
        <f t="shared" si="0"/>
        <v>109.98186014372311</v>
      </c>
    </row>
    <row r="14" spans="1:7" ht="63">
      <c r="A14" s="12" t="s">
        <v>10</v>
      </c>
      <c r="B14" s="5" t="s">
        <v>32</v>
      </c>
      <c r="C14" s="21">
        <v>150000</v>
      </c>
      <c r="D14" s="23">
        <v>155563.95</v>
      </c>
      <c r="E14" s="8">
        <f>D14/C14*100</f>
        <v>103.7093</v>
      </c>
      <c r="F14" s="23">
        <v>139150</v>
      </c>
      <c r="G14" s="16">
        <f t="shared" si="0"/>
        <v>111.79586776859504</v>
      </c>
    </row>
    <row r="15" spans="1:7" ht="63">
      <c r="A15" s="12" t="s">
        <v>11</v>
      </c>
      <c r="B15" s="5" t="s">
        <v>33</v>
      </c>
      <c r="C15" s="21">
        <v>290000</v>
      </c>
      <c r="D15" s="23">
        <v>23464.17</v>
      </c>
      <c r="E15" s="9">
        <f>D15/C15*100</f>
        <v>8.091093103448275</v>
      </c>
      <c r="F15" s="23">
        <v>23629.68</v>
      </c>
      <c r="G15" s="16">
        <f t="shared" si="0"/>
        <v>99.29956732380633</v>
      </c>
    </row>
    <row r="16" spans="1:7" ht="110.25">
      <c r="A16" s="3" t="s">
        <v>56</v>
      </c>
      <c r="B16" s="29" t="s">
        <v>55</v>
      </c>
      <c r="C16" s="10">
        <f>C17</f>
        <v>27495</v>
      </c>
      <c r="D16" s="10">
        <f>D17</f>
        <v>0</v>
      </c>
      <c r="E16" s="5" t="s">
        <v>39</v>
      </c>
      <c r="F16" s="28">
        <f>F17</f>
        <v>0</v>
      </c>
      <c r="G16" s="16"/>
    </row>
    <row r="17" spans="1:7" ht="141.75">
      <c r="A17" s="26" t="s">
        <v>57</v>
      </c>
      <c r="B17" s="6" t="s">
        <v>58</v>
      </c>
      <c r="C17" s="21">
        <v>27495</v>
      </c>
      <c r="D17" s="27">
        <v>0</v>
      </c>
      <c r="E17" s="5" t="s">
        <v>39</v>
      </c>
      <c r="F17" s="23">
        <v>0</v>
      </c>
      <c r="G17" s="16"/>
    </row>
    <row r="18" spans="1:7" ht="63">
      <c r="A18" s="3" t="s">
        <v>12</v>
      </c>
      <c r="B18" s="4" t="s">
        <v>34</v>
      </c>
      <c r="C18" s="25" t="str">
        <f>C19</f>
        <v>14 000,00</v>
      </c>
      <c r="D18" s="25">
        <f>D19</f>
        <v>5710.34</v>
      </c>
      <c r="E18" s="8">
        <v>40.8</v>
      </c>
      <c r="F18" s="13">
        <f>F19</f>
        <v>3364.18</v>
      </c>
      <c r="G18" s="20">
        <f t="shared" si="0"/>
        <v>169.7394313027246</v>
      </c>
    </row>
    <row r="19" spans="1:7" ht="63">
      <c r="A19" s="12" t="s">
        <v>13</v>
      </c>
      <c r="B19" s="6" t="s">
        <v>35</v>
      </c>
      <c r="C19" s="7" t="s">
        <v>40</v>
      </c>
      <c r="D19" s="22">
        <v>5710.34</v>
      </c>
      <c r="E19" s="9">
        <v>40.8</v>
      </c>
      <c r="F19" s="14">
        <v>3364.18</v>
      </c>
      <c r="G19" s="16">
        <f t="shared" si="0"/>
        <v>169.7394313027246</v>
      </c>
    </row>
    <row r="20" spans="1:7" ht="31.5">
      <c r="A20" s="30" t="s">
        <v>59</v>
      </c>
      <c r="B20" s="4" t="s">
        <v>60</v>
      </c>
      <c r="C20" s="32">
        <f>C21</f>
        <v>745.11</v>
      </c>
      <c r="D20" s="32">
        <f>D21</f>
        <v>745.11</v>
      </c>
      <c r="E20" s="8">
        <f>D20/C20*100</f>
        <v>100</v>
      </c>
      <c r="F20" s="13">
        <f>F21</f>
        <v>0</v>
      </c>
      <c r="G20" s="16"/>
    </row>
    <row r="21" spans="1:7" ht="31.5">
      <c r="A21" s="26" t="s">
        <v>61</v>
      </c>
      <c r="B21" s="31" t="s">
        <v>62</v>
      </c>
      <c r="C21" s="7">
        <v>745.11</v>
      </c>
      <c r="D21" s="22">
        <v>745.11</v>
      </c>
      <c r="E21" s="9">
        <f>D21/C21*100</f>
        <v>100</v>
      </c>
      <c r="F21" s="14">
        <v>0</v>
      </c>
      <c r="G21" s="16"/>
    </row>
    <row r="22" spans="1:7" ht="31.5">
      <c r="A22" s="3" t="s">
        <v>14</v>
      </c>
      <c r="B22" s="4" t="s">
        <v>36</v>
      </c>
      <c r="C22" s="10">
        <f>C23</f>
        <v>8202882.53</v>
      </c>
      <c r="D22" s="28">
        <f>D23</f>
        <v>1879343.25</v>
      </c>
      <c r="E22" s="8">
        <f>D22/C22*100</f>
        <v>22.910766344961907</v>
      </c>
      <c r="F22" s="13">
        <f>F23</f>
        <v>1872551.7600000002</v>
      </c>
      <c r="G22" s="20">
        <f t="shared" si="0"/>
        <v>100.36268636974819</v>
      </c>
    </row>
    <row r="23" spans="1:7" ht="78.75">
      <c r="A23" s="3" t="s">
        <v>15</v>
      </c>
      <c r="B23" s="4" t="s">
        <v>37</v>
      </c>
      <c r="C23" s="10">
        <f>C24+C27+C29</f>
        <v>8202882.53</v>
      </c>
      <c r="D23" s="10">
        <f>D24+D27+D29</f>
        <v>1879343.25</v>
      </c>
      <c r="E23" s="8">
        <f>D23/C23*100</f>
        <v>22.910766344961907</v>
      </c>
      <c r="F23" s="13">
        <f>F24+F27+F29</f>
        <v>1872551.7600000002</v>
      </c>
      <c r="G23" s="20">
        <f t="shared" si="0"/>
        <v>100.36268636974819</v>
      </c>
    </row>
    <row r="24" spans="1:7" ht="35.25" customHeight="1">
      <c r="A24" s="3" t="s">
        <v>16</v>
      </c>
      <c r="B24" s="4" t="s">
        <v>43</v>
      </c>
      <c r="C24" s="10">
        <f>C25+C26</f>
        <v>6206970</v>
      </c>
      <c r="D24" s="10">
        <f>D25+D26</f>
        <v>1551741</v>
      </c>
      <c r="E24" s="8">
        <f aca="true" t="shared" si="1" ref="E24:E31">D24/C24*100</f>
        <v>24.999975833619303</v>
      </c>
      <c r="F24" s="13">
        <f>F25+F26</f>
        <v>1525491</v>
      </c>
      <c r="G24" s="20">
        <f t="shared" si="0"/>
        <v>101.72075744792988</v>
      </c>
    </row>
    <row r="25" spans="1:7" ht="47.25">
      <c r="A25" s="12" t="s">
        <v>17</v>
      </c>
      <c r="B25" s="6" t="s">
        <v>44</v>
      </c>
      <c r="C25" s="21">
        <v>6040300</v>
      </c>
      <c r="D25" s="22">
        <v>1510074</v>
      </c>
      <c r="E25" s="9">
        <f t="shared" si="1"/>
        <v>24.9999834445309</v>
      </c>
      <c r="F25" s="14">
        <v>1492125</v>
      </c>
      <c r="G25" s="16">
        <f t="shared" si="0"/>
        <v>101.2029153053531</v>
      </c>
    </row>
    <row r="26" spans="1:7" ht="63">
      <c r="A26" s="26" t="s">
        <v>42</v>
      </c>
      <c r="B26" s="6" t="s">
        <v>45</v>
      </c>
      <c r="C26" s="21">
        <v>166670</v>
      </c>
      <c r="D26" s="22">
        <v>41667</v>
      </c>
      <c r="E26" s="9">
        <f t="shared" si="1"/>
        <v>24.99970000599988</v>
      </c>
      <c r="F26" s="14">
        <v>33366</v>
      </c>
      <c r="G26" s="16">
        <v>0</v>
      </c>
    </row>
    <row r="27" spans="1:7" ht="47.25">
      <c r="A27" s="3" t="s">
        <v>18</v>
      </c>
      <c r="B27" s="4" t="s">
        <v>46</v>
      </c>
      <c r="C27" s="10">
        <f>C28</f>
        <v>81000</v>
      </c>
      <c r="D27" s="10">
        <f>D28</f>
        <v>18951.9</v>
      </c>
      <c r="E27" s="8">
        <f t="shared" si="1"/>
        <v>23.397407407407407</v>
      </c>
      <c r="F27" s="10">
        <f>F28</f>
        <v>17623.87</v>
      </c>
      <c r="G27" s="20">
        <f>D27/F27*100</f>
        <v>107.53540510682389</v>
      </c>
    </row>
    <row r="28" spans="1:7" ht="78.75">
      <c r="A28" s="12" t="s">
        <v>19</v>
      </c>
      <c r="B28" s="6" t="s">
        <v>47</v>
      </c>
      <c r="C28" s="21">
        <v>81000</v>
      </c>
      <c r="D28" s="22">
        <v>18951.9</v>
      </c>
      <c r="E28" s="9">
        <f t="shared" si="1"/>
        <v>23.397407407407407</v>
      </c>
      <c r="F28" s="14">
        <v>17623.87</v>
      </c>
      <c r="G28" s="16">
        <f>D28/F28*100</f>
        <v>107.53540510682389</v>
      </c>
    </row>
    <row r="29" spans="1:7" ht="31.5">
      <c r="A29" s="3" t="s">
        <v>20</v>
      </c>
      <c r="B29" s="4" t="s">
        <v>48</v>
      </c>
      <c r="C29" s="10">
        <f>C30</f>
        <v>1914912.53</v>
      </c>
      <c r="D29" s="10">
        <f>D30</f>
        <v>308650.35</v>
      </c>
      <c r="E29" s="8">
        <f t="shared" si="1"/>
        <v>16.118247970313295</v>
      </c>
      <c r="F29" s="13">
        <f>F30</f>
        <v>329436.89</v>
      </c>
      <c r="G29" s="20">
        <f>D29/F29*100</f>
        <v>93.69028161964495</v>
      </c>
    </row>
    <row r="30" spans="1:7" ht="126">
      <c r="A30" s="12" t="s">
        <v>21</v>
      </c>
      <c r="B30" s="6" t="s">
        <v>49</v>
      </c>
      <c r="C30" s="21">
        <v>1914912.53</v>
      </c>
      <c r="D30" s="22">
        <v>308650.35</v>
      </c>
      <c r="E30" s="9">
        <f t="shared" si="1"/>
        <v>16.118247970313295</v>
      </c>
      <c r="F30" s="14">
        <v>329436.89</v>
      </c>
      <c r="G30" s="16">
        <f>D30/F30*100</f>
        <v>93.69028161964495</v>
      </c>
    </row>
    <row r="31" spans="1:7" ht="15.75">
      <c r="A31" s="36" t="s">
        <v>41</v>
      </c>
      <c r="B31" s="37"/>
      <c r="C31" s="17">
        <f>C5+C22</f>
        <v>9332122.64</v>
      </c>
      <c r="D31" s="17">
        <f>D5+D22</f>
        <v>2170164.5</v>
      </c>
      <c r="E31" s="8">
        <f t="shared" si="1"/>
        <v>23.254779043495294</v>
      </c>
      <c r="F31" s="13">
        <f>F5+F22</f>
        <v>2148745.33</v>
      </c>
      <c r="G31" s="20">
        <f>D31/F31*100</f>
        <v>100.99682217808473</v>
      </c>
    </row>
  </sheetData>
  <sheetProtection/>
  <mergeCells count="9">
    <mergeCell ref="F3:F4"/>
    <mergeCell ref="G3:G4"/>
    <mergeCell ref="A1:G1"/>
    <mergeCell ref="A31:B31"/>
    <mergeCell ref="A3:A4"/>
    <mergeCell ref="B3:B4"/>
    <mergeCell ref="C3:C4"/>
    <mergeCell ref="D3:D4"/>
    <mergeCell ref="E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2018-10-22T06:58:56Z</dcterms:created>
  <dcterms:modified xsi:type="dcterms:W3CDTF">2020-04-22T11:45:49Z</dcterms:modified>
  <cp:category/>
  <cp:version/>
  <cp:contentType/>
  <cp:contentStatus/>
</cp:coreProperties>
</file>