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<sst xmlns="http://schemas.openxmlformats.org/spreadsheetml/2006/main" count="63" uniqueCount="63">
  <si>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0111</t>
  </si>
  <si>
    <t>0113</t>
  </si>
  <si>
    <t>0100</t>
  </si>
  <si>
    <t>0200</t>
  </si>
  <si>
    <t>0203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</si>
  <si>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</si>
  <si>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</si>
  <si>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</si>
  <si>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</si>
  <si>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</si>
  <si>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</si>
  <si>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</si>
  <si>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</si>
  <si>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</si>
  <si>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</si>
  <si>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0501</t>
  </si>
  <si>
    <t>0503</t>
  </si>
  <si>
    <t>ЖИЛИЩНО-КОММУНАЛЬНОЕ ХОЗЯЙСТВО</t>
  </si>
  <si>
    <t>Жилищное хозяйство</t>
  </si>
  <si>
    <t>Благоустройство</t>
  </si>
  <si>
    <t>0700</t>
  </si>
  <si>
    <t>ОБРАЗОВАНИЕ</t>
  </si>
  <si>
    <t>0800</t>
  </si>
  <si>
    <t>0801</t>
  </si>
  <si>
    <t>Культура</t>
  </si>
  <si>
    <t>СОЦИАЛЬНАЯ ПОЛИТИКА</t>
  </si>
  <si>
    <t>Пенсионное обеспечение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</si>
  <si>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</si>
  <si>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</si>
  <si>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</si>
  <si>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</si>
  <si>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</si>
  <si>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</si>
  <si>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</si>
  <si>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</si>
  <si>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</si>
  <si>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</si>
  <si>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</si>
  <si>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1000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</si>
  <si>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</si>
  <si>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</si>
  <si>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</si>
  <si>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</si>
  <si>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</si>
  <si>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</si>
  <si>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0104</t>
  </si>
  <si>
    <t>0105</t>
  </si>
  <si>
    <t>0106</t>
  </si>
  <si>
    <t>Профессиональная подготовка, переподготовка и повышение квалификации</t>
  </si>
  <si>
    <t>0705</t>
  </si>
  <si>
    <t>Проект 
на 2021 год</t>
  </si>
  <si>
    <t>Расходы бюджета Сеготского сельского поселения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</si>
  <si>
    <t>Исполнено 
за 2018 год</t>
  </si>
  <si>
    <t>Ожидаемое исполнение 
за 2019 год</t>
  </si>
  <si>
    <t xml:space="preserve">2020год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</si>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</sst>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Fill="1" applyBorder="1" applyAlignment="1">
      <alignment horizontal="right" vertical="center"/>
    </xf>
    <xf numFmtId="184" fontId="34" fillId="0" borderId="14" xfId="0" applyNumberFormat="1" applyFont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right" vertical="center"/>
    </xf>
    <xf numFmtId="185" fontId="3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10" fontId="34" fillId="0" borderId="14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189" fontId="33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C1">
      <selection activeCell="K12" sqref="K12"/>
    </sheetView>
  </sheetViews>
  <sheetFormatPr defaultColWidth="9.00390625" defaultRowHeight="12.75"/>
  <cols>
    <col min="1" max="1" width="45.75390625" style="0" customWidth="1"/>
    <col min="2" max="3" width="12.875" style="0" customWidth="1"/>
    <col min="4" max="4" width="15.00390625" style="16" customWidth="1"/>
    <col min="5" max="5" width="14.375" style="0" customWidth="1"/>
    <col min="6" max="6" width="13.375" style="0" customWidth="1"/>
    <col min="7" max="7" width="14.75390625" style="0" customWidth="1"/>
    <col min="8" max="8" width="13.625" style="0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53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2.75">
      <c r="M2" s="10" t="s">
        <v>36</v>
      </c>
    </row>
    <row r="3" spans="1:13" ht="51">
      <c r="A3" s="9" t="s">
        <v>27</v>
      </c>
      <c r="B3" s="9" t="s">
        <v>29</v>
      </c>
      <c r="C3" s="2" t="s">
        <v>52</v>
      </c>
      <c r="D3" s="2" t="s">
        <v>53</v>
      </c>
      <c r="E3" s="9" t="s">
        <v>37</v>
      </c>
      <c r="F3" s="9" t="s">
        <v>54</v>
      </c>
      <c r="G3" s="9" t="s">
        <v>55</v>
      </c>
      <c r="H3" s="9" t="s">
        <v>50</v>
      </c>
      <c r="I3" s="9" t="s">
        <v>56</v>
      </c>
      <c r="J3" s="9" t="s">
        <v>57</v>
      </c>
      <c r="K3" s="9" t="s">
        <v>58</v>
      </c>
      <c r="L3" s="9" t="s">
        <v>59</v>
      </c>
      <c r="M3" s="9" t="s">
        <v>60</v>
      </c>
    </row>
    <row r="4" spans="1:13" ht="12.75">
      <c r="A4" s="11">
        <v>1</v>
      </c>
      <c r="B4" s="11">
        <v>2</v>
      </c>
      <c r="C4" s="12">
        <v>3</v>
      </c>
      <c r="D4" s="21">
        <v>4</v>
      </c>
      <c r="E4" s="11">
        <v>5</v>
      </c>
      <c r="F4" s="12" t="s">
        <v>30</v>
      </c>
      <c r="G4" s="11" t="s">
        <v>31</v>
      </c>
      <c r="H4" s="11">
        <v>8</v>
      </c>
      <c r="I4" s="12" t="s">
        <v>32</v>
      </c>
      <c r="J4" s="11" t="s">
        <v>33</v>
      </c>
      <c r="K4" s="11">
        <v>11</v>
      </c>
      <c r="L4" s="12" t="s">
        <v>34</v>
      </c>
      <c r="M4" s="11" t="s">
        <v>35</v>
      </c>
    </row>
    <row r="5" spans="1:13" s="20" customFormat="1" ht="12.75">
      <c r="A5" s="5" t="s">
        <v>5</v>
      </c>
      <c r="B5" s="6" t="s">
        <v>2</v>
      </c>
      <c r="C5" s="18">
        <f>C6+C7+C8+C9+C11+C12</f>
        <v>3069.6000000000004</v>
      </c>
      <c r="D5" s="18">
        <f>D6+D7+D8+D9+D11+D12</f>
        <v>2981.572</v>
      </c>
      <c r="E5" s="18">
        <f>E6+E7+E8+E9+E10+E11+E12</f>
        <v>3563.4</v>
      </c>
      <c r="F5" s="19">
        <f>E5/C5</f>
        <v>1.1608678655199374</v>
      </c>
      <c r="G5" s="19">
        <f>E5/D5</f>
        <v>1.1951413549630865</v>
      </c>
      <c r="H5" s="18">
        <f>H6+H7+H8+H9+H11+H12</f>
        <v>3123.6</v>
      </c>
      <c r="I5" s="19">
        <f>H5/C5</f>
        <v>1.0175918686473806</v>
      </c>
      <c r="J5" s="19">
        <f>H5/D5</f>
        <v>1.0476352742781323</v>
      </c>
      <c r="K5" s="18">
        <f>K6+K7+K8+K9+K11+K12</f>
        <v>3113.6</v>
      </c>
      <c r="L5" s="19">
        <f>K5/C5</f>
        <v>1.014334115194162</v>
      </c>
      <c r="M5" s="19">
        <f>K5/D5</f>
        <v>1.0442813388373648</v>
      </c>
    </row>
    <row r="6" spans="1:13" s="20" customFormat="1" ht="38.25">
      <c r="A6" s="27" t="s">
        <v>40</v>
      </c>
      <c r="B6" s="8" t="s">
        <v>44</v>
      </c>
      <c r="C6" s="15">
        <v>578.3</v>
      </c>
      <c r="D6" s="15">
        <v>520.8</v>
      </c>
      <c r="E6" s="15">
        <v>538</v>
      </c>
      <c r="F6" s="13">
        <f>E6/C6</f>
        <v>0.9303129863392704</v>
      </c>
      <c r="G6" s="13">
        <f>E6/D6</f>
        <v>1.033026113671275</v>
      </c>
      <c r="H6" s="15">
        <v>538</v>
      </c>
      <c r="I6" s="13">
        <f>H6/C6</f>
        <v>0.9303129863392704</v>
      </c>
      <c r="J6" s="13">
        <f>H6/D6</f>
        <v>1.033026113671275</v>
      </c>
      <c r="K6" s="15">
        <v>538</v>
      </c>
      <c r="L6" s="13">
        <f>K6/C6</f>
        <v>0.9303129863392704</v>
      </c>
      <c r="M6" s="13">
        <f>K6/D6</f>
        <v>1.033026113671275</v>
      </c>
    </row>
    <row r="7" spans="1:13" s="20" customFormat="1" ht="51">
      <c r="A7" s="27" t="s">
        <v>41</v>
      </c>
      <c r="B7" s="8" t="s">
        <v>45</v>
      </c>
      <c r="C7" s="15">
        <v>2071.7</v>
      </c>
      <c r="D7" s="15">
        <v>2215.2</v>
      </c>
      <c r="E7" s="15">
        <v>2196.5</v>
      </c>
      <c r="F7" s="13">
        <f>E7/C7</f>
        <v>1.060240382294734</v>
      </c>
      <c r="G7" s="13">
        <f>E7/D7</f>
        <v>0.9915583243048033</v>
      </c>
      <c r="H7" s="15">
        <v>2196.5</v>
      </c>
      <c r="I7" s="13">
        <f>H7/C7</f>
        <v>1.060240382294734</v>
      </c>
      <c r="J7" s="13">
        <f>H7/D7</f>
        <v>0.9915583243048033</v>
      </c>
      <c r="K7" s="15">
        <v>2196.5</v>
      </c>
      <c r="L7" s="13">
        <f>K7/C7</f>
        <v>1.060240382294734</v>
      </c>
      <c r="M7" s="13">
        <f>K7/D7</f>
        <v>0.9915583243048033</v>
      </c>
    </row>
    <row r="8" spans="1:13" s="20" customFormat="1" ht="12.75">
      <c r="A8" s="7" t="s">
        <v>42</v>
      </c>
      <c r="B8" s="8" t="s">
        <v>46</v>
      </c>
      <c r="C8" s="15">
        <v>0.8</v>
      </c>
      <c r="D8" s="31">
        <v>0.072</v>
      </c>
      <c r="E8" s="15">
        <v>0</v>
      </c>
      <c r="F8" s="13">
        <v>0</v>
      </c>
      <c r="G8" s="13">
        <v>0</v>
      </c>
      <c r="H8" s="15">
        <v>0</v>
      </c>
      <c r="I8" s="13">
        <v>0</v>
      </c>
      <c r="J8" s="13">
        <v>0</v>
      </c>
      <c r="K8" s="15">
        <v>0</v>
      </c>
      <c r="L8" s="13">
        <v>0</v>
      </c>
      <c r="M8" s="13">
        <v>0</v>
      </c>
    </row>
    <row r="9" spans="1:13" s="20" customFormat="1" ht="38.25">
      <c r="A9" s="27" t="s">
        <v>43</v>
      </c>
      <c r="B9" s="8" t="s">
        <v>47</v>
      </c>
      <c r="C9" s="15">
        <v>22.9</v>
      </c>
      <c r="D9" s="15">
        <v>22.9</v>
      </c>
      <c r="E9" s="15">
        <v>23.9</v>
      </c>
      <c r="F9" s="13">
        <f>E9/C9</f>
        <v>1.0436681222707425</v>
      </c>
      <c r="G9" s="13">
        <f>E9/D9</f>
        <v>1.0436681222707425</v>
      </c>
      <c r="H9" s="15">
        <v>23.9</v>
      </c>
      <c r="I9" s="13">
        <f>H9/C9</f>
        <v>1.0436681222707425</v>
      </c>
      <c r="J9" s="13">
        <f>H9/D9</f>
        <v>1.0436681222707425</v>
      </c>
      <c r="K9" s="15">
        <v>23.9</v>
      </c>
      <c r="L9" s="13">
        <f>K9/C9</f>
        <v>1.0436681222707425</v>
      </c>
      <c r="M9" s="13">
        <f>K9/D9</f>
        <v>1.0436681222707425</v>
      </c>
    </row>
    <row r="10" spans="1:13" s="20" customFormat="1" ht="12.75">
      <c r="A10" s="27" t="s">
        <v>61</v>
      </c>
      <c r="B10" s="8" t="s">
        <v>62</v>
      </c>
      <c r="C10" s="15">
        <v>0</v>
      </c>
      <c r="D10" s="15">
        <v>0</v>
      </c>
      <c r="E10" s="15">
        <v>300</v>
      </c>
      <c r="F10" s="13">
        <v>0</v>
      </c>
      <c r="G10" s="13">
        <v>0</v>
      </c>
      <c r="H10" s="15">
        <v>0</v>
      </c>
      <c r="I10" s="13">
        <v>0</v>
      </c>
      <c r="J10" s="13">
        <v>0</v>
      </c>
      <c r="K10" s="15">
        <v>0</v>
      </c>
      <c r="L10" s="13">
        <v>0</v>
      </c>
      <c r="M10" s="13">
        <v>0</v>
      </c>
    </row>
    <row r="11" spans="1:13" s="14" customFormat="1" ht="12.75">
      <c r="A11" s="7" t="s">
        <v>6</v>
      </c>
      <c r="B11" s="8" t="s">
        <v>0</v>
      </c>
      <c r="C11" s="15">
        <v>0</v>
      </c>
      <c r="D11" s="17">
        <v>0</v>
      </c>
      <c r="E11" s="15">
        <v>20</v>
      </c>
      <c r="F11" s="13">
        <v>0</v>
      </c>
      <c r="G11" s="13">
        <v>0</v>
      </c>
      <c r="H11" s="15">
        <v>50</v>
      </c>
      <c r="I11" s="13">
        <v>0</v>
      </c>
      <c r="J11" s="13">
        <v>0</v>
      </c>
      <c r="K11" s="15">
        <v>50</v>
      </c>
      <c r="L11" s="13">
        <v>0</v>
      </c>
      <c r="M11" s="13">
        <v>0</v>
      </c>
    </row>
    <row r="12" spans="1:13" s="24" customFormat="1" ht="12.75">
      <c r="A12" s="25" t="s">
        <v>7</v>
      </c>
      <c r="B12" s="26" t="s">
        <v>1</v>
      </c>
      <c r="C12" s="22">
        <v>395.9</v>
      </c>
      <c r="D12" s="17">
        <v>222.6</v>
      </c>
      <c r="E12" s="22">
        <v>485</v>
      </c>
      <c r="F12" s="23">
        <f>E12/C12</f>
        <v>1.225056832533468</v>
      </c>
      <c r="G12" s="23">
        <f aca="true" t="shared" si="0" ref="G12:G23">E12/D12</f>
        <v>2.178796046720575</v>
      </c>
      <c r="H12" s="22">
        <v>315.2</v>
      </c>
      <c r="I12" s="23">
        <f aca="true" t="shared" si="1" ref="I12:I25">H12/C12</f>
        <v>0.7961606466279364</v>
      </c>
      <c r="J12" s="23">
        <f aca="true" t="shared" si="2" ref="J12:J23">H12/D12</f>
        <v>1.4159928122192273</v>
      </c>
      <c r="K12" s="22">
        <v>305.2</v>
      </c>
      <c r="L12" s="23">
        <f aca="true" t="shared" si="3" ref="L12:L25">K12/C12</f>
        <v>0.7709017428643598</v>
      </c>
      <c r="M12" s="23">
        <f aca="true" t="shared" si="4" ref="M12:M23">K12/D12</f>
        <v>1.371069182389937</v>
      </c>
    </row>
    <row r="13" spans="1:13" s="20" customFormat="1" ht="12.75">
      <c r="A13" s="5" t="s">
        <v>8</v>
      </c>
      <c r="B13" s="6" t="s">
        <v>3</v>
      </c>
      <c r="C13" s="18">
        <f>C14</f>
        <v>72.9</v>
      </c>
      <c r="D13" s="30">
        <f>D14</f>
        <v>80.22</v>
      </c>
      <c r="E13" s="30">
        <f>E14</f>
        <v>80.22</v>
      </c>
      <c r="F13" s="19">
        <v>0</v>
      </c>
      <c r="G13" s="19">
        <f t="shared" si="0"/>
        <v>1</v>
      </c>
      <c r="H13" s="30">
        <f>H14</f>
        <v>80.22</v>
      </c>
      <c r="I13" s="19">
        <v>0</v>
      </c>
      <c r="J13" s="19">
        <f t="shared" si="2"/>
        <v>1</v>
      </c>
      <c r="K13" s="30">
        <f>K14</f>
        <v>80.22</v>
      </c>
      <c r="L13" s="19">
        <v>0</v>
      </c>
      <c r="M13" s="19">
        <f t="shared" si="4"/>
        <v>1</v>
      </c>
    </row>
    <row r="14" spans="1:13" s="14" customFormat="1" ht="12.75">
      <c r="A14" s="7" t="s">
        <v>9</v>
      </c>
      <c r="B14" s="8" t="s">
        <v>4</v>
      </c>
      <c r="C14" s="15">
        <v>72.9</v>
      </c>
      <c r="D14" s="32">
        <v>80.22</v>
      </c>
      <c r="E14" s="29">
        <v>80.22</v>
      </c>
      <c r="F14" s="13">
        <v>0</v>
      </c>
      <c r="G14" s="13">
        <f t="shared" si="0"/>
        <v>1</v>
      </c>
      <c r="H14" s="29">
        <v>80.22</v>
      </c>
      <c r="I14" s="13">
        <v>0</v>
      </c>
      <c r="J14" s="13">
        <f t="shared" si="2"/>
        <v>1</v>
      </c>
      <c r="K14" s="29">
        <v>80.22</v>
      </c>
      <c r="L14" s="13">
        <v>0</v>
      </c>
      <c r="M14" s="13">
        <f t="shared" si="4"/>
        <v>1</v>
      </c>
    </row>
    <row r="15" spans="1:13" s="20" customFormat="1" ht="12.75">
      <c r="A15" s="5" t="s">
        <v>10</v>
      </c>
      <c r="B15" s="6" t="s">
        <v>12</v>
      </c>
      <c r="C15" s="18">
        <f>SUM(C16:C16)</f>
        <v>411.9</v>
      </c>
      <c r="D15" s="18">
        <f>SUM(D16:D16)</f>
        <v>1972.2</v>
      </c>
      <c r="E15" s="30">
        <f>SUM(E16:E16)</f>
        <v>1472</v>
      </c>
      <c r="F15" s="19">
        <f>E15/C15</f>
        <v>3.5736829327506676</v>
      </c>
      <c r="G15" s="19">
        <f t="shared" si="0"/>
        <v>0.7463746070378258</v>
      </c>
      <c r="H15" s="30">
        <f>SUM(H16:H16)</f>
        <v>1472</v>
      </c>
      <c r="I15" s="19">
        <f t="shared" si="1"/>
        <v>3.5736829327506676</v>
      </c>
      <c r="J15" s="19">
        <f t="shared" si="2"/>
        <v>0.7463746070378258</v>
      </c>
      <c r="K15" s="30">
        <f>SUM(K16:K16)</f>
        <v>1472</v>
      </c>
      <c r="L15" s="19">
        <f t="shared" si="3"/>
        <v>3.5736829327506676</v>
      </c>
      <c r="M15" s="19">
        <f t="shared" si="4"/>
        <v>0.7463746070378258</v>
      </c>
    </row>
    <row r="16" spans="1:13" s="14" customFormat="1" ht="12.75">
      <c r="A16" s="7" t="s">
        <v>11</v>
      </c>
      <c r="B16" s="8" t="s">
        <v>13</v>
      </c>
      <c r="C16" s="15">
        <v>411.9</v>
      </c>
      <c r="D16" s="17">
        <v>1972.2</v>
      </c>
      <c r="E16" s="29">
        <v>1472</v>
      </c>
      <c r="F16" s="13">
        <f>E16/C16</f>
        <v>3.5736829327506676</v>
      </c>
      <c r="G16" s="13">
        <f t="shared" si="0"/>
        <v>0.7463746070378258</v>
      </c>
      <c r="H16" s="29">
        <v>1472</v>
      </c>
      <c r="I16" s="13">
        <f t="shared" si="1"/>
        <v>3.5736829327506676</v>
      </c>
      <c r="J16" s="13">
        <f t="shared" si="2"/>
        <v>0.7463746070378258</v>
      </c>
      <c r="K16" s="29">
        <v>1472</v>
      </c>
      <c r="L16" s="13">
        <f t="shared" si="3"/>
        <v>3.5736829327506676</v>
      </c>
      <c r="M16" s="13">
        <f t="shared" si="4"/>
        <v>0.7463746070378258</v>
      </c>
    </row>
    <row r="17" spans="1:13" s="20" customFormat="1" ht="12.75">
      <c r="A17" s="5" t="s">
        <v>17</v>
      </c>
      <c r="B17" s="6" t="s">
        <v>14</v>
      </c>
      <c r="C17" s="18">
        <f>SUM(C18:C19)</f>
        <v>1622.4</v>
      </c>
      <c r="D17" s="18">
        <f>SUM(D18:D19)</f>
        <v>1968.6</v>
      </c>
      <c r="E17" s="18">
        <f>SUM(E18:E19)</f>
        <v>501.4</v>
      </c>
      <c r="F17" s="19">
        <f aca="true" t="shared" si="5" ref="F17:F26">E17/C17</f>
        <v>0.3090483234714004</v>
      </c>
      <c r="G17" s="19">
        <f t="shared" si="0"/>
        <v>0.25469877069998986</v>
      </c>
      <c r="H17" s="18">
        <f>SUM(H18:H19)</f>
        <v>866.3</v>
      </c>
      <c r="I17" s="19">
        <f t="shared" si="1"/>
        <v>0.5339620315581853</v>
      </c>
      <c r="J17" s="19">
        <f t="shared" si="2"/>
        <v>0.44005892512445394</v>
      </c>
      <c r="K17" s="18">
        <f>SUM(K18:K19)</f>
        <v>974.3</v>
      </c>
      <c r="L17" s="19">
        <f t="shared" si="3"/>
        <v>0.6005300788954635</v>
      </c>
      <c r="M17" s="19">
        <f t="shared" si="4"/>
        <v>0.49492024789190286</v>
      </c>
    </row>
    <row r="18" spans="1:13" s="14" customFormat="1" ht="12.75">
      <c r="A18" s="3" t="s">
        <v>18</v>
      </c>
      <c r="B18" s="1" t="s">
        <v>15</v>
      </c>
      <c r="C18" s="22">
        <v>0</v>
      </c>
      <c r="D18" s="17">
        <v>0</v>
      </c>
      <c r="E18" s="15">
        <v>0</v>
      </c>
      <c r="F18" s="13">
        <v>0</v>
      </c>
      <c r="G18" s="13">
        <v>0</v>
      </c>
      <c r="H18" s="15">
        <v>0</v>
      </c>
      <c r="I18" s="13">
        <v>0</v>
      </c>
      <c r="J18" s="13">
        <v>0</v>
      </c>
      <c r="K18" s="15">
        <v>0</v>
      </c>
      <c r="L18" s="13">
        <v>0</v>
      </c>
      <c r="M18" s="13">
        <v>0</v>
      </c>
    </row>
    <row r="19" spans="1:13" s="14" customFormat="1" ht="12.75">
      <c r="A19" s="3" t="s">
        <v>19</v>
      </c>
      <c r="B19" s="1" t="s">
        <v>16</v>
      </c>
      <c r="C19" s="22">
        <v>1622.4</v>
      </c>
      <c r="D19" s="17">
        <v>1968.6</v>
      </c>
      <c r="E19" s="15">
        <v>501.4</v>
      </c>
      <c r="F19" s="13">
        <f t="shared" si="5"/>
        <v>0.3090483234714004</v>
      </c>
      <c r="G19" s="13">
        <f t="shared" si="0"/>
        <v>0.25469877069998986</v>
      </c>
      <c r="H19" s="15">
        <v>866.3</v>
      </c>
      <c r="I19" s="13">
        <f t="shared" si="1"/>
        <v>0.5339620315581853</v>
      </c>
      <c r="J19" s="13">
        <f t="shared" si="2"/>
        <v>0.44005892512445394</v>
      </c>
      <c r="K19" s="15">
        <v>974.3</v>
      </c>
      <c r="L19" s="13">
        <f t="shared" si="3"/>
        <v>0.6005300788954635</v>
      </c>
      <c r="M19" s="13">
        <f t="shared" si="4"/>
        <v>0.49492024789190286</v>
      </c>
    </row>
    <row r="20" spans="1:13" s="20" customFormat="1" ht="12.75">
      <c r="A20" s="5" t="s">
        <v>21</v>
      </c>
      <c r="B20" s="6" t="s">
        <v>20</v>
      </c>
      <c r="C20" s="18">
        <f>C21</f>
        <v>5.5</v>
      </c>
      <c r="D20" s="18">
        <f>D21</f>
        <v>5</v>
      </c>
      <c r="E20" s="18">
        <f>E21</f>
        <v>7</v>
      </c>
      <c r="F20" s="13">
        <f t="shared" si="5"/>
        <v>1.2727272727272727</v>
      </c>
      <c r="G20" s="19">
        <f t="shared" si="0"/>
        <v>1.4</v>
      </c>
      <c r="H20" s="18">
        <f>H21</f>
        <v>8</v>
      </c>
      <c r="I20" s="19">
        <v>0</v>
      </c>
      <c r="J20" s="19">
        <f t="shared" si="2"/>
        <v>1.6</v>
      </c>
      <c r="K20" s="18">
        <f>K21</f>
        <v>0</v>
      </c>
      <c r="L20" s="19">
        <v>0</v>
      </c>
      <c r="M20" s="19">
        <f t="shared" si="4"/>
        <v>0</v>
      </c>
    </row>
    <row r="21" spans="1:13" s="14" customFormat="1" ht="25.5">
      <c r="A21" s="7" t="s">
        <v>48</v>
      </c>
      <c r="B21" s="8" t="s">
        <v>49</v>
      </c>
      <c r="C21" s="22">
        <v>5.5</v>
      </c>
      <c r="D21" s="17">
        <v>5</v>
      </c>
      <c r="E21" s="15">
        <v>7</v>
      </c>
      <c r="F21" s="13">
        <f t="shared" si="5"/>
        <v>1.2727272727272727</v>
      </c>
      <c r="G21" s="13">
        <f t="shared" si="0"/>
        <v>1.4</v>
      </c>
      <c r="H21" s="15">
        <v>8</v>
      </c>
      <c r="I21" s="13">
        <v>0</v>
      </c>
      <c r="J21" s="13">
        <f t="shared" si="2"/>
        <v>1.6</v>
      </c>
      <c r="K21" s="15">
        <v>0</v>
      </c>
      <c r="L21" s="13">
        <v>0</v>
      </c>
      <c r="M21" s="13">
        <f t="shared" si="4"/>
        <v>0</v>
      </c>
    </row>
    <row r="22" spans="1:13" s="20" customFormat="1" ht="12.75">
      <c r="A22" s="5" t="s">
        <v>39</v>
      </c>
      <c r="B22" s="6" t="s">
        <v>22</v>
      </c>
      <c r="C22" s="18">
        <f>C23</f>
        <v>3599.4</v>
      </c>
      <c r="D22" s="18">
        <f>D23</f>
        <v>2812.3</v>
      </c>
      <c r="E22" s="18">
        <f>E23</f>
        <v>2703.2</v>
      </c>
      <c r="F22" s="19">
        <f t="shared" si="5"/>
        <v>0.7510140578985386</v>
      </c>
      <c r="G22" s="19">
        <f t="shared" si="0"/>
        <v>0.9612061302137039</v>
      </c>
      <c r="H22" s="18">
        <v>2472</v>
      </c>
      <c r="I22" s="19">
        <f t="shared" si="1"/>
        <v>0.6867811301883647</v>
      </c>
      <c r="J22" s="19">
        <f t="shared" si="2"/>
        <v>0.8789958397041567</v>
      </c>
      <c r="K22" s="18">
        <f>K23</f>
        <v>2400</v>
      </c>
      <c r="L22" s="19">
        <f t="shared" si="3"/>
        <v>0.6667777962993832</v>
      </c>
      <c r="M22" s="19">
        <f t="shared" si="4"/>
        <v>0.8533940191302493</v>
      </c>
    </row>
    <row r="23" spans="1:13" s="14" customFormat="1" ht="12.75">
      <c r="A23" s="7" t="s">
        <v>24</v>
      </c>
      <c r="B23" s="8" t="s">
        <v>23</v>
      </c>
      <c r="C23" s="22">
        <v>3599.4</v>
      </c>
      <c r="D23" s="17">
        <v>2812.3</v>
      </c>
      <c r="E23" s="15">
        <v>2703.2</v>
      </c>
      <c r="F23" s="13">
        <f t="shared" si="5"/>
        <v>0.7510140578985386</v>
      </c>
      <c r="G23" s="13">
        <f t="shared" si="0"/>
        <v>0.9612061302137039</v>
      </c>
      <c r="H23" s="15">
        <v>2400</v>
      </c>
      <c r="I23" s="13">
        <f t="shared" si="1"/>
        <v>0.6667777962993832</v>
      </c>
      <c r="J23" s="13">
        <f t="shared" si="2"/>
        <v>0.8533940191302493</v>
      </c>
      <c r="K23" s="15">
        <v>2400</v>
      </c>
      <c r="L23" s="13">
        <f t="shared" si="3"/>
        <v>0.6667777962993832</v>
      </c>
      <c r="M23" s="13">
        <f t="shared" si="4"/>
        <v>0.8533940191302493</v>
      </c>
    </row>
    <row r="24" spans="1:13" s="20" customFormat="1" ht="12.75">
      <c r="A24" s="5" t="s">
        <v>25</v>
      </c>
      <c r="B24" s="6" t="s">
        <v>38</v>
      </c>
      <c r="C24" s="18">
        <f>SUM(C25:C25)</f>
        <v>43.7</v>
      </c>
      <c r="D24" s="18">
        <f>SUM(D25:D25)</f>
        <v>0</v>
      </c>
      <c r="E24" s="18">
        <f>SUM(E25:E25)</f>
        <v>10</v>
      </c>
      <c r="F24" s="19">
        <f t="shared" si="5"/>
        <v>0.22883295194508008</v>
      </c>
      <c r="G24" s="19">
        <v>0</v>
      </c>
      <c r="H24" s="18">
        <f>SUM(H25:H25)</f>
        <v>45</v>
      </c>
      <c r="I24" s="19">
        <f t="shared" si="1"/>
        <v>1.0297482837528604</v>
      </c>
      <c r="J24" s="19">
        <v>0</v>
      </c>
      <c r="K24" s="18">
        <f>SUM(K25:K25)</f>
        <v>45</v>
      </c>
      <c r="L24" s="19">
        <f t="shared" si="3"/>
        <v>1.0297482837528604</v>
      </c>
      <c r="M24" s="19">
        <v>0</v>
      </c>
    </row>
    <row r="25" spans="1:13" s="14" customFormat="1" ht="12.75">
      <c r="A25" s="7" t="s">
        <v>26</v>
      </c>
      <c r="B25" s="4">
        <v>1001</v>
      </c>
      <c r="C25" s="22">
        <v>43.7</v>
      </c>
      <c r="D25" s="17">
        <v>0</v>
      </c>
      <c r="E25" s="15">
        <v>10</v>
      </c>
      <c r="F25" s="13">
        <f t="shared" si="5"/>
        <v>0.22883295194508008</v>
      </c>
      <c r="G25" s="13">
        <v>0</v>
      </c>
      <c r="H25" s="15">
        <v>45</v>
      </c>
      <c r="I25" s="13">
        <f t="shared" si="1"/>
        <v>1.0297482837528604</v>
      </c>
      <c r="J25" s="13">
        <v>0</v>
      </c>
      <c r="K25" s="15">
        <v>45</v>
      </c>
      <c r="L25" s="13">
        <f t="shared" si="3"/>
        <v>1.0297482837528604</v>
      </c>
      <c r="M25" s="13">
        <v>0</v>
      </c>
    </row>
    <row r="26" spans="1:13" s="20" customFormat="1" ht="12.75">
      <c r="A26" s="34" t="s">
        <v>28</v>
      </c>
      <c r="B26" s="35"/>
      <c r="C26" s="18">
        <f>C5+C13+C15+C17+C20+C22+C24</f>
        <v>8825.400000000001</v>
      </c>
      <c r="D26" s="18">
        <f>D5+D13+D15+D17+D20+D22+D24</f>
        <v>9819.892</v>
      </c>
      <c r="E26" s="18">
        <f>E5+E13+E15+E17+E20+E22+E24</f>
        <v>8337.22</v>
      </c>
      <c r="F26" s="19">
        <f t="shared" si="5"/>
        <v>0.9446846601853738</v>
      </c>
      <c r="G26" s="19">
        <f>E26/D26</f>
        <v>0.8490134107381221</v>
      </c>
      <c r="H26" s="18">
        <f>H5+H13+H15+H17+H20+H22+H24</f>
        <v>8067.12</v>
      </c>
      <c r="I26" s="28">
        <f>H26/C26</f>
        <v>0.914079815079203</v>
      </c>
      <c r="J26" s="28">
        <f>H26/D26</f>
        <v>0.8215080165851111</v>
      </c>
      <c r="K26" s="18">
        <f>K5+K13+K15+K17+K20+K22+K24</f>
        <v>8085.12</v>
      </c>
      <c r="L26" s="28">
        <f>K26/C26</f>
        <v>0.9161193826908693</v>
      </c>
      <c r="M26" s="28">
        <f>K26/D26</f>
        <v>0.8233410306345528</v>
      </c>
    </row>
  </sheetData>
  <sheetProtection/>
  <mergeCells count="2">
    <mergeCell ref="A1:M1"/>
    <mergeCell ref="A26:B26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2019-12-12T08:19:12Z</cp:lastPrinted>
  <dcterms:created xsi:type="dcterms:W3CDTF">2014-03-24T07:39:29Z</dcterms:created>
  <dcterms:modified xsi:type="dcterms:W3CDTF">2019-12-12T08:20:04Z</dcterms:modified>
  <cp:category/>
  <cp:version/>
  <cp:contentType/>
  <cp:contentStatus/>
</cp:coreProperties>
</file>