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<sst xmlns="http://schemas.openxmlformats.org/spreadsheetml/2006/main" count="48" uniqueCount="48">
  <si>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НАЛОГОВЫЕ И НЕНАЛОГОВЫЕ ДОХОДЫ</t>
  </si>
  <si>
    <t>БЕЗВОЗМЕЗДНЫЕ ПОСТУПЛЕНИЯ</t>
  </si>
  <si>
    <t>Налог на доходы физических лиц</t>
  </si>
  <si>
    <t>Наименование</t>
  </si>
  <si>
    <t>Код доходов</t>
  </si>
  <si>
    <t>000 1 00 00000 00 0000 000</t>
  </si>
  <si>
    <t>000 2 00 00000 00 0000 000</t>
  </si>
  <si>
    <t>000 2 02 10000 00 0000 151</t>
  </si>
  <si>
    <t>Дотации бюджетам бюджетной системы Российской Федерации</t>
  </si>
  <si>
    <t>000 2 02 30000 00 0000 151</t>
  </si>
  <si>
    <t>Субвенции бюджетам бюджетной системы Российской Федерации</t>
  </si>
  <si>
    <t>000 1 01 02000 00 0000 000</t>
  </si>
  <si>
    <t>тыс. руб.</t>
  </si>
  <si>
    <t>Проект 
на 2020 год</t>
  </si>
  <si>
    <t>ИТОГО ДОХОДОВ:</t>
  </si>
  <si>
    <t>Налог на имущество физически лиц</t>
  </si>
  <si>
    <t>000 1 06 01030 00 0000 000</t>
  </si>
  <si>
    <t>Земельный налог с организаций</t>
  </si>
  <si>
    <t xml:space="preserve">000 1 06 06030 00 0000 000
</t>
  </si>
  <si>
    <t>Земельный налог с физических лиц</t>
  </si>
  <si>
    <t>000 1 05 03000 01 0000 000</t>
  </si>
  <si>
    <t>Единый сельскохозяйственный налог</t>
  </si>
  <si>
    <t xml:space="preserve">000 1 06 06040 00 0000 000
</t>
  </si>
  <si>
    <t>000 1 11 05020 00 0000 000</t>
  </si>
  <si>
    <t>000 1 11 05030 00 0000 000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</si>
  <si>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</si>
  <si>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</si>
  <si>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Субвенции бюджетам сельских поселений на составление (изменение) списков кандидатов в присяжные заседатели федеральных судов общей юрисдикции в Российской Федерации</t>
  </si>
  <si>
    <t>000 2 02 03000 00 0000 151</t>
  </si>
  <si>
    <t>Иные межбюджетные трансферты</t>
  </si>
  <si>
    <t>000 2 02 40000 00 0000 151</t>
  </si>
  <si>
    <t xml:space="preserve">  Прочие доходы от оказания платных услуг (работ)</t>
  </si>
  <si>
    <t xml:space="preserve"> 000 1130199000 0000 130</t>
  </si>
  <si>
    <t>Проект 
на 2021 год</t>
  </si>
  <si>
    <t>Дотация на поддержку мер по обеспечению сбалансированности бюджета</t>
  </si>
  <si>
    <t>000 2 02 20000 00 0000 151</t>
  </si>
  <si>
    <t>Доходы бюджета Сеготского сельского поселения по видам доходов на 2020 год и на плановый период 2021 и 2022 годов в сравнении с исполнением за 2018 год и ожидаемым исполнением за 2019 год</t>
  </si>
  <si>
    <t>Исполнено 
за 2018 год</t>
  </si>
  <si>
    <t>Ожидаемое исполнение за 2019 год</t>
  </si>
  <si>
    <t xml:space="preserve">2020 год к исполнению 
за 2018 год </t>
  </si>
  <si>
    <t xml:space="preserve">2020 год к ожидаемому исполнению 
за 2019 год </t>
  </si>
  <si>
    <t xml:space="preserve">2021 год к исполнению 
за 2018 год </t>
  </si>
  <si>
    <t xml:space="preserve">2021 год к ожидаемому исполнению 
за 2019 год </t>
  </si>
  <si>
    <t>Проект 
на 2022 год</t>
  </si>
  <si>
    <t xml:space="preserve">2022 год к исполнению 
за 2018 год </t>
  </si>
  <si>
    <t xml:space="preserve">2022 год к ожидаемому исполнению 
за 2019 год </t>
  </si>
  <si>
    <t>Прочие неналоговые доходы бюджетов сельских поселений</t>
  </si>
  <si>
    <t>000 1 17 05000 00 0000 180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</si>
</sst>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\ ###\ ###\ ###\ ##0.00"/>
    <numFmt numFmtId="177" formatCode="0.00000"/>
    <numFmt numFmtId="178" formatCode="0.0000"/>
    <numFmt numFmtId="179" formatCode="0.000"/>
    <numFmt numFmtId="180" formatCode="0.0"/>
    <numFmt numFmtId="181" formatCode="##\ ###\ ###\ ###\ ##0.00"/>
    <numFmt numFmtId="182" formatCode="#\ ###\ ###\ ###\ ##0.00"/>
    <numFmt numFmtId="183" formatCode="0.000000"/>
    <numFmt numFmtId="184" formatCode="0.000%"/>
    <numFmt numFmtId="185" formatCode="0.0%"/>
    <numFmt numFmtId="186" formatCode="#,##0.0"/>
    <numFmt numFmtId="187" formatCode="#,##0.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1" fillId="24" borderId="10" xfId="0" applyFont="1" applyFill="1" applyBorder="1" applyAlignment="1">
      <alignment horizontal="center" wrapText="1"/>
    </xf>
    <xf numFmtId="0" fontId="21" fillId="24" borderId="1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0" fillId="24" borderId="0" xfId="0" applyFill="1" applyAlignment="1">
      <alignment/>
    </xf>
    <xf numFmtId="0" fontId="22" fillId="24" borderId="10" xfId="0" applyFont="1" applyFill="1" applyBorder="1" applyAlignment="1">
      <alignment horizontal="justify" vertical="center" wrapText="1"/>
    </xf>
    <xf numFmtId="0" fontId="22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justify" vertical="center" wrapText="1"/>
    </xf>
    <xf numFmtId="0" fontId="20" fillId="24" borderId="10" xfId="0" applyFont="1" applyFill="1" applyBorder="1" applyAlignment="1">
      <alignment horizontal="center" vertical="center"/>
    </xf>
    <xf numFmtId="0" fontId="23" fillId="24" borderId="0" xfId="0" applyNumberFormat="1" applyFont="1" applyFill="1" applyBorder="1" applyAlignment="1">
      <alignment horizontal="center" vertical="center" wrapText="1"/>
    </xf>
    <xf numFmtId="0" fontId="23" fillId="24" borderId="0" xfId="0" applyNumberFormat="1" applyFont="1" applyFill="1" applyBorder="1" applyAlignment="1">
      <alignment horizontal="center" vertical="center" wrapText="1"/>
    </xf>
    <xf numFmtId="0" fontId="23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185" fontId="22" fillId="0" borderId="10" xfId="0" applyNumberFormat="1" applyFont="1" applyBorder="1" applyAlignment="1">
      <alignment horizontal="right" vertical="center"/>
    </xf>
    <xf numFmtId="0" fontId="23" fillId="24" borderId="0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justify" vertical="center" wrapText="1"/>
    </xf>
    <xf numFmtId="0" fontId="22" fillId="0" borderId="10" xfId="0" applyFont="1" applyBorder="1" applyAlignment="1">
      <alignment horizontal="center" vertical="center"/>
    </xf>
    <xf numFmtId="0" fontId="23" fillId="24" borderId="11" xfId="0" applyNumberFormat="1" applyFont="1" applyFill="1" applyBorder="1" applyAlignment="1">
      <alignment horizontal="center" vertical="center" wrapText="1"/>
    </xf>
    <xf numFmtId="186" fontId="22" fillId="0" borderId="10" xfId="0" applyNumberFormat="1" applyFont="1" applyBorder="1" applyAlignment="1">
      <alignment horizontal="center" vertical="center"/>
    </xf>
    <xf numFmtId="186" fontId="20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3" fillId="24" borderId="12" xfId="0" applyNumberFormat="1" applyFont="1" applyFill="1" applyBorder="1" applyAlignment="1">
      <alignment horizontal="right" vertical="center" wrapText="1"/>
    </xf>
    <xf numFmtId="186" fontId="22" fillId="24" borderId="10" xfId="0" applyNumberFormat="1" applyFont="1" applyFill="1" applyBorder="1" applyAlignment="1">
      <alignment horizontal="center" vertical="center"/>
    </xf>
    <xf numFmtId="186" fontId="20" fillId="24" borderId="10" xfId="0" applyNumberFormat="1" applyFont="1" applyFill="1" applyBorder="1" applyAlignment="1">
      <alignment horizontal="center" vertical="center"/>
    </xf>
    <xf numFmtId="186" fontId="22" fillId="0" borderId="10" xfId="0" applyNumberFormat="1" applyFont="1" applyBorder="1" applyAlignment="1">
      <alignment horizontal="center"/>
    </xf>
    <xf numFmtId="186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top" wrapText="1"/>
    </xf>
    <xf numFmtId="185" fontId="20" fillId="0" borderId="10" xfId="0" applyNumberFormat="1" applyFont="1" applyBorder="1" applyAlignment="1">
      <alignment horizontal="right" vertical="center"/>
    </xf>
    <xf numFmtId="186" fontId="0" fillId="0" borderId="0" xfId="0" applyNumberFormat="1" applyAlignment="1">
      <alignment/>
    </xf>
    <xf numFmtId="0" fontId="20" fillId="24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/>
    </xf>
    <xf numFmtId="0" fontId="20" fillId="24" borderId="10" xfId="0" applyFont="1" applyFill="1" applyBorder="1" applyAlignment="1">
      <alignment horizontal="justify" vertical="top" wrapText="1"/>
    </xf>
    <xf numFmtId="4" fontId="20" fillId="24" borderId="10" xfId="0" applyNumberFormat="1" applyFont="1" applyFill="1" applyBorder="1" applyAlignment="1">
      <alignment horizontal="center" vertical="center"/>
    </xf>
    <xf numFmtId="0" fontId="22" fillId="24" borderId="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right" vertical="center" wrapText="1"/>
    </xf>
    <xf numFmtId="4" fontId="20" fillId="0" borderId="10" xfId="0" applyNumberFormat="1" applyFont="1" applyFill="1" applyBorder="1" applyAlignment="1">
      <alignment horizontal="center" vertical="center"/>
    </xf>
    <xf numFmtId="4" fontId="22" fillId="24" borderId="10" xfId="0" applyNumberFormat="1" applyFont="1" applyFill="1" applyBorder="1" applyAlignment="1">
      <alignment horizontal="center" vertical="center"/>
    </xf>
    <xf numFmtId="187" fontId="20" fillId="0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tabSelected="1" zoomScale="80" zoomScaleNormal="80" zoomScalePageLayoutView="0" workbookViewId="0" topLeftCell="A1">
      <selection activeCell="N20" sqref="N20"/>
    </sheetView>
  </sheetViews>
  <sheetFormatPr defaultColWidth="9.00390625" defaultRowHeight="12.75"/>
  <cols>
    <col min="1" max="1" width="50.125" style="0" customWidth="1"/>
    <col min="2" max="2" width="37.75390625" style="0" customWidth="1"/>
    <col min="3" max="4" width="17.75390625" style="0" customWidth="1"/>
    <col min="5" max="11" width="17.75390625" style="3" customWidth="1"/>
    <col min="12" max="13" width="17.75390625" style="0" customWidth="1"/>
    <col min="14" max="14" width="19.75390625" style="0" customWidth="1"/>
    <col min="15" max="15" width="20.25390625" style="0" customWidth="1"/>
    <col min="16" max="16" width="19.75390625" style="0" customWidth="1"/>
    <col min="18" max="18" width="17.00390625" style="0" customWidth="1"/>
    <col min="19" max="19" width="16.00390625" style="0" customWidth="1"/>
    <col min="20" max="20" width="17.125" style="0" customWidth="1"/>
    <col min="21" max="21" width="16.75390625" style="0" customWidth="1"/>
    <col min="22" max="22" width="16.125" style="0" customWidth="1"/>
    <col min="23" max="23" width="17.875" style="0" customWidth="1"/>
    <col min="25" max="25" width="17.875" style="0" customWidth="1"/>
    <col min="26" max="26" width="20.625" style="0" customWidth="1"/>
    <col min="27" max="27" width="18.875" style="0" customWidth="1"/>
    <col min="28" max="28" width="16.375" style="0" customWidth="1"/>
    <col min="29" max="29" width="16.75390625" style="0" customWidth="1"/>
  </cols>
  <sheetData>
    <row r="1" spans="1:13" ht="37.5" customHeight="1">
      <c r="A1" s="37" t="s">
        <v>36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7.25" customHeight="1">
      <c r="A2" s="9"/>
      <c r="B2" s="9"/>
      <c r="C2" s="10"/>
      <c r="D2" s="10"/>
      <c r="E2" s="9"/>
      <c r="F2" s="10"/>
      <c r="G2" s="10"/>
      <c r="H2" s="9"/>
      <c r="I2" s="10"/>
      <c r="J2" s="10"/>
      <c r="K2" s="9"/>
      <c r="L2" s="9"/>
      <c r="M2" s="14" t="s">
        <v>12</v>
      </c>
    </row>
    <row r="3" spans="1:13" ht="83.25" customHeight="1">
      <c r="A3" s="20" t="s">
        <v>3</v>
      </c>
      <c r="B3" s="11" t="s">
        <v>4</v>
      </c>
      <c r="C3" s="12" t="s">
        <v>37</v>
      </c>
      <c r="D3" s="12" t="s">
        <v>38</v>
      </c>
      <c r="E3" s="12" t="s">
        <v>13</v>
      </c>
      <c r="F3" s="15" t="s">
        <v>39</v>
      </c>
      <c r="G3" s="15" t="s">
        <v>40</v>
      </c>
      <c r="H3" s="12" t="s">
        <v>33</v>
      </c>
      <c r="I3" s="15" t="s">
        <v>41</v>
      </c>
      <c r="J3" s="15" t="s">
        <v>42</v>
      </c>
      <c r="K3" s="12" t="s">
        <v>43</v>
      </c>
      <c r="L3" s="15" t="s">
        <v>44</v>
      </c>
      <c r="M3" s="15" t="s">
        <v>45</v>
      </c>
    </row>
    <row r="4" spans="1:13" ht="15.75">
      <c r="A4" s="1">
        <v>1</v>
      </c>
      <c r="B4" s="2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</row>
    <row r="5" spans="1:13" ht="17.2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24"/>
    </row>
    <row r="6" spans="1:13" ht="37.5">
      <c r="A6" s="18" t="s">
        <v>0</v>
      </c>
      <c r="B6" s="19" t="s">
        <v>5</v>
      </c>
      <c r="C6" s="21">
        <f>C7+C8+C9+C10+C11+C12+C13+C14+C15</f>
        <v>1700.3</v>
      </c>
      <c r="D6" s="21">
        <f>D7+D8+D9+D10+D11+D12+D13+D14</f>
        <v>1168</v>
      </c>
      <c r="E6" s="21">
        <f>E7+E8+E9+E10+E11+E12+E13+E14</f>
        <v>1031</v>
      </c>
      <c r="F6" s="13">
        <f>E6/C6</f>
        <v>0.6063635828971358</v>
      </c>
      <c r="G6" s="13">
        <f>E6/D6</f>
        <v>0.8827054794520548</v>
      </c>
      <c r="H6" s="21">
        <f>H7+H8+H9+H10+H11+H12+H13+H14</f>
        <v>1046</v>
      </c>
      <c r="I6" s="13">
        <f>H6/C6</f>
        <v>0.6151855554902076</v>
      </c>
      <c r="J6" s="13">
        <f>H6/D6</f>
        <v>0.8955479452054794</v>
      </c>
      <c r="K6" s="21">
        <f>K7+K8+K9+K10+K11+K12+K13+K14</f>
        <v>1064</v>
      </c>
      <c r="L6" s="13">
        <f>K6/C6</f>
        <v>0.6257719226018938</v>
      </c>
      <c r="M6" s="13">
        <f>K6/D6</f>
        <v>0.910958904109589</v>
      </c>
    </row>
    <row r="7" spans="1:13" ht="18.75">
      <c r="A7" s="29" t="s">
        <v>2</v>
      </c>
      <c r="B7" s="16" t="s">
        <v>11</v>
      </c>
      <c r="C7" s="22">
        <v>484.9</v>
      </c>
      <c r="D7" s="22">
        <v>472</v>
      </c>
      <c r="E7" s="22">
        <v>507</v>
      </c>
      <c r="F7" s="31">
        <f>E7/C7</f>
        <v>1.0455764075067024</v>
      </c>
      <c r="G7" s="31">
        <f aca="true" t="shared" si="0" ref="G7:G22">E7/D7</f>
        <v>1.0741525423728813</v>
      </c>
      <c r="H7" s="22">
        <v>522</v>
      </c>
      <c r="I7" s="31">
        <f aca="true" t="shared" si="1" ref="I7:I15">H7/C7</f>
        <v>1.0765106207465458</v>
      </c>
      <c r="J7" s="31">
        <f aca="true" t="shared" si="2" ref="J7:J15">H7/D7</f>
        <v>1.1059322033898304</v>
      </c>
      <c r="K7" s="22">
        <v>540</v>
      </c>
      <c r="L7" s="31">
        <f aca="true" t="shared" si="3" ref="L7:L15">K7/C7</f>
        <v>1.1136316766343577</v>
      </c>
      <c r="M7" s="31">
        <f aca="true" t="shared" si="4" ref="M7:M15">K7/D7</f>
        <v>1.1440677966101696</v>
      </c>
    </row>
    <row r="8" spans="1:13" ht="18.75">
      <c r="A8" s="29" t="s">
        <v>21</v>
      </c>
      <c r="B8" s="16" t="s">
        <v>20</v>
      </c>
      <c r="C8" s="22">
        <v>145.4</v>
      </c>
      <c r="D8" s="22">
        <v>255</v>
      </c>
      <c r="E8" s="22">
        <v>100</v>
      </c>
      <c r="F8" s="31">
        <f>E8/C8</f>
        <v>0.6877579092159559</v>
      </c>
      <c r="G8" s="31">
        <f>E8/D8</f>
        <v>0.39215686274509803</v>
      </c>
      <c r="H8" s="22">
        <v>100</v>
      </c>
      <c r="I8" s="31">
        <f>H8/C8</f>
        <v>0.6877579092159559</v>
      </c>
      <c r="J8" s="31">
        <f>H8/D8</f>
        <v>0.39215686274509803</v>
      </c>
      <c r="K8" s="22">
        <v>100</v>
      </c>
      <c r="L8" s="31">
        <f>K8/C8</f>
        <v>0.6877579092159559</v>
      </c>
      <c r="M8" s="31">
        <f>K8/D8</f>
        <v>0.39215686274509803</v>
      </c>
    </row>
    <row r="9" spans="1:13" ht="18.75">
      <c r="A9" s="29" t="s">
        <v>15</v>
      </c>
      <c r="B9" s="16" t="s">
        <v>16</v>
      </c>
      <c r="C9" s="22">
        <v>90</v>
      </c>
      <c r="D9" s="22">
        <v>19</v>
      </c>
      <c r="E9" s="22">
        <v>20</v>
      </c>
      <c r="F9" s="31">
        <f>E9/C9</f>
        <v>0.2222222222222222</v>
      </c>
      <c r="G9" s="31">
        <f t="shared" si="0"/>
        <v>1.0526315789473684</v>
      </c>
      <c r="H9" s="22">
        <v>20</v>
      </c>
      <c r="I9" s="31">
        <f t="shared" si="1"/>
        <v>0.2222222222222222</v>
      </c>
      <c r="J9" s="31">
        <f t="shared" si="2"/>
        <v>1.0526315789473684</v>
      </c>
      <c r="K9" s="22">
        <v>20</v>
      </c>
      <c r="L9" s="31">
        <f t="shared" si="3"/>
        <v>0.2222222222222222</v>
      </c>
      <c r="M9" s="31">
        <f t="shared" si="4"/>
        <v>1.0526315789473684</v>
      </c>
    </row>
    <row r="10" spans="1:13" ht="17.25" customHeight="1">
      <c r="A10" s="30" t="s">
        <v>17</v>
      </c>
      <c r="B10" s="17" t="s">
        <v>18</v>
      </c>
      <c r="C10" s="22">
        <v>157.9</v>
      </c>
      <c r="D10" s="22">
        <v>154.2</v>
      </c>
      <c r="E10" s="22">
        <v>150</v>
      </c>
      <c r="F10" s="31">
        <f>E10/C10</f>
        <v>0.9499683343888536</v>
      </c>
      <c r="G10" s="31">
        <f t="shared" si="0"/>
        <v>0.972762645914397</v>
      </c>
      <c r="H10" s="22">
        <v>150</v>
      </c>
      <c r="I10" s="31">
        <f t="shared" si="1"/>
        <v>0.9499683343888536</v>
      </c>
      <c r="J10" s="31">
        <f t="shared" si="2"/>
        <v>0.972762645914397</v>
      </c>
      <c r="K10" s="22">
        <v>150</v>
      </c>
      <c r="L10" s="31">
        <f t="shared" si="3"/>
        <v>0.9499683343888536</v>
      </c>
      <c r="M10" s="31">
        <f t="shared" si="4"/>
        <v>0.972762645914397</v>
      </c>
    </row>
    <row r="11" spans="1:13" ht="17.25" customHeight="1">
      <c r="A11" s="30" t="s">
        <v>19</v>
      </c>
      <c r="B11" s="17" t="s">
        <v>22</v>
      </c>
      <c r="C11" s="22">
        <v>541.1</v>
      </c>
      <c r="D11" s="22">
        <v>256</v>
      </c>
      <c r="E11" s="22">
        <v>240</v>
      </c>
      <c r="F11" s="31">
        <f>E11/C11</f>
        <v>0.4435409351321382</v>
      </c>
      <c r="G11" s="31">
        <f t="shared" si="0"/>
        <v>0.9375</v>
      </c>
      <c r="H11" s="22">
        <v>240</v>
      </c>
      <c r="I11" s="31">
        <f t="shared" si="1"/>
        <v>0.4435409351321382</v>
      </c>
      <c r="J11" s="31">
        <f t="shared" si="2"/>
        <v>0.9375</v>
      </c>
      <c r="K11" s="22">
        <v>240</v>
      </c>
      <c r="L11" s="31">
        <f t="shared" si="3"/>
        <v>0.4435409351321382</v>
      </c>
      <c r="M11" s="31">
        <f t="shared" si="4"/>
        <v>0.9375</v>
      </c>
    </row>
    <row r="12" spans="1:13" ht="131.25">
      <c r="A12" s="30" t="s">
        <v>26</v>
      </c>
      <c r="B12" s="17" t="s">
        <v>23</v>
      </c>
      <c r="C12" s="22">
        <v>2.4</v>
      </c>
      <c r="D12" s="22">
        <v>0</v>
      </c>
      <c r="E12" s="22">
        <v>0</v>
      </c>
      <c r="F12" s="31">
        <f>E12/C12</f>
        <v>0</v>
      </c>
      <c r="G12" s="31">
        <v>0</v>
      </c>
      <c r="H12" s="22">
        <v>0</v>
      </c>
      <c r="I12" s="31">
        <f t="shared" si="1"/>
        <v>0</v>
      </c>
      <c r="J12" s="31">
        <v>0</v>
      </c>
      <c r="K12" s="22">
        <v>0</v>
      </c>
      <c r="L12" s="31">
        <f t="shared" si="3"/>
        <v>0</v>
      </c>
      <c r="M12" s="31">
        <v>0</v>
      </c>
    </row>
    <row r="13" spans="1:13" ht="147.75" customHeight="1">
      <c r="A13" s="30" t="s">
        <v>25</v>
      </c>
      <c r="B13" s="17" t="s">
        <v>24</v>
      </c>
      <c r="C13" s="22">
        <v>14.8</v>
      </c>
      <c r="D13" s="22">
        <v>0</v>
      </c>
      <c r="E13" s="22">
        <v>0</v>
      </c>
      <c r="F13" s="31">
        <f>E13/C13</f>
        <v>0</v>
      </c>
      <c r="G13" s="31">
        <v>0</v>
      </c>
      <c r="H13" s="22">
        <v>0</v>
      </c>
      <c r="I13" s="31">
        <f t="shared" si="1"/>
        <v>0</v>
      </c>
      <c r="J13" s="31">
        <v>0</v>
      </c>
      <c r="K13" s="22">
        <v>0</v>
      </c>
      <c r="L13" s="31">
        <f t="shared" si="3"/>
        <v>0</v>
      </c>
      <c r="M13" s="31">
        <v>0</v>
      </c>
    </row>
    <row r="14" spans="1:13" ht="44.25" customHeight="1">
      <c r="A14" s="30" t="s">
        <v>31</v>
      </c>
      <c r="B14" s="17" t="s">
        <v>32</v>
      </c>
      <c r="C14" s="22">
        <v>13.8</v>
      </c>
      <c r="D14" s="22">
        <v>11.8</v>
      </c>
      <c r="E14" s="22">
        <v>14</v>
      </c>
      <c r="F14" s="31">
        <f>E14/C14</f>
        <v>1.0144927536231882</v>
      </c>
      <c r="G14" s="31">
        <f t="shared" si="0"/>
        <v>1.1864406779661016</v>
      </c>
      <c r="H14" s="22">
        <v>14</v>
      </c>
      <c r="I14" s="31">
        <f t="shared" si="1"/>
        <v>1.0144927536231882</v>
      </c>
      <c r="J14" s="31">
        <f t="shared" si="2"/>
        <v>1.1864406779661016</v>
      </c>
      <c r="K14" s="22">
        <v>14</v>
      </c>
      <c r="L14" s="31">
        <f t="shared" si="3"/>
        <v>1.0144927536231882</v>
      </c>
      <c r="M14" s="31">
        <f t="shared" si="4"/>
        <v>1.1864406779661016</v>
      </c>
    </row>
    <row r="15" spans="1:13" ht="44.25" customHeight="1">
      <c r="A15" s="30" t="s">
        <v>46</v>
      </c>
      <c r="B15" s="17" t="s">
        <v>47</v>
      </c>
      <c r="C15" s="22">
        <v>250</v>
      </c>
      <c r="D15" s="22">
        <v>0</v>
      </c>
      <c r="E15" s="22">
        <v>0</v>
      </c>
      <c r="F15" s="31">
        <f>E15/C15</f>
        <v>0</v>
      </c>
      <c r="G15" s="31">
        <v>0</v>
      </c>
      <c r="H15" s="22">
        <v>0</v>
      </c>
      <c r="I15" s="31">
        <f t="shared" si="1"/>
        <v>0</v>
      </c>
      <c r="J15" s="31">
        <v>0</v>
      </c>
      <c r="K15" s="22">
        <v>0</v>
      </c>
      <c r="L15" s="31">
        <f t="shared" si="3"/>
        <v>0</v>
      </c>
      <c r="M15" s="31">
        <v>0</v>
      </c>
    </row>
    <row r="16" spans="1:22" s="4" customFormat="1" ht="18.75">
      <c r="A16" s="5" t="s">
        <v>1</v>
      </c>
      <c r="B16" s="6" t="s">
        <v>6</v>
      </c>
      <c r="C16" s="25">
        <f>C17+C18+C19+C20+C21</f>
        <v>6705.7</v>
      </c>
      <c r="D16" s="40">
        <f>D17+D18+D19+D20+D21</f>
        <v>8154.392</v>
      </c>
      <c r="E16" s="25">
        <f>E17+E18+E19+E20+E21</f>
        <v>7256.22</v>
      </c>
      <c r="F16" s="13">
        <f>E16/C16</f>
        <v>1.082097320190286</v>
      </c>
      <c r="G16" s="13">
        <f t="shared" si="0"/>
        <v>0.8898542037223622</v>
      </c>
      <c r="H16" s="25">
        <f>H17+H19+H20+H21</f>
        <v>7021.12</v>
      </c>
      <c r="I16" s="13">
        <f>H16/C16</f>
        <v>1.0470375948819661</v>
      </c>
      <c r="J16" s="13">
        <f>H16/D16</f>
        <v>0.8610231149054399</v>
      </c>
      <c r="K16" s="25">
        <f>K17+K19+K20+K21</f>
        <v>7021.12</v>
      </c>
      <c r="L16" s="13">
        <f>K16/C16</f>
        <v>1.0470375948819661</v>
      </c>
      <c r="M16" s="13">
        <f>K16/D16</f>
        <v>0.8610231149054399</v>
      </c>
      <c r="N16"/>
      <c r="O16"/>
      <c r="P16"/>
      <c r="Q16"/>
      <c r="R16"/>
      <c r="S16"/>
      <c r="T16"/>
      <c r="U16"/>
      <c r="V16"/>
    </row>
    <row r="17" spans="1:22" s="4" customFormat="1" ht="37.5">
      <c r="A17" s="7" t="s">
        <v>8</v>
      </c>
      <c r="B17" s="8" t="s">
        <v>7</v>
      </c>
      <c r="C17" s="26">
        <v>6113</v>
      </c>
      <c r="D17" s="28">
        <v>5968.5</v>
      </c>
      <c r="E17" s="26">
        <v>5537.3</v>
      </c>
      <c r="F17" s="31">
        <f>E17/C17</f>
        <v>0.9058236545067888</v>
      </c>
      <c r="G17" s="31">
        <f t="shared" si="0"/>
        <v>0.9277540420541175</v>
      </c>
      <c r="H17" s="26">
        <v>5468.9</v>
      </c>
      <c r="I17" s="31">
        <f>H17/C17</f>
        <v>0.8946343857353181</v>
      </c>
      <c r="J17" s="31">
        <f>H17/D17</f>
        <v>0.9162938761832956</v>
      </c>
      <c r="K17" s="26">
        <v>5468.9</v>
      </c>
      <c r="L17" s="31">
        <f>K17/C17</f>
        <v>0.8946343857353181</v>
      </c>
      <c r="M17" s="31">
        <f>K17/D17</f>
        <v>0.9162938761832956</v>
      </c>
      <c r="N17"/>
      <c r="O17"/>
      <c r="P17"/>
      <c r="Q17"/>
      <c r="R17"/>
      <c r="S17"/>
      <c r="T17"/>
      <c r="U17"/>
      <c r="V17"/>
    </row>
    <row r="18" spans="1:22" s="4" customFormat="1" ht="45.75" customHeight="1">
      <c r="A18" s="35" t="s">
        <v>34</v>
      </c>
      <c r="B18" s="8" t="s">
        <v>35</v>
      </c>
      <c r="C18" s="26">
        <v>107.1</v>
      </c>
      <c r="D18" s="28">
        <v>133.5</v>
      </c>
      <c r="E18" s="26">
        <v>166.7</v>
      </c>
      <c r="F18" s="31">
        <v>0</v>
      </c>
      <c r="G18" s="31">
        <f t="shared" si="0"/>
        <v>1.2486891385767789</v>
      </c>
      <c r="H18" s="26">
        <v>0</v>
      </c>
      <c r="I18" s="31">
        <v>0</v>
      </c>
      <c r="J18" s="31">
        <f>H18/D18</f>
        <v>0</v>
      </c>
      <c r="K18" s="26">
        <v>0</v>
      </c>
      <c r="L18" s="31">
        <v>0</v>
      </c>
      <c r="M18" s="31">
        <f>K18/D18</f>
        <v>0</v>
      </c>
      <c r="N18"/>
      <c r="O18"/>
      <c r="P18"/>
      <c r="Q18"/>
      <c r="R18"/>
      <c r="S18"/>
      <c r="T18"/>
      <c r="U18"/>
      <c r="V18"/>
    </row>
    <row r="19" spans="1:22" s="4" customFormat="1" ht="37.5">
      <c r="A19" s="7" t="s">
        <v>10</v>
      </c>
      <c r="B19" s="8" t="s">
        <v>9</v>
      </c>
      <c r="C19" s="26">
        <v>72.9</v>
      </c>
      <c r="D19" s="39">
        <v>80.22</v>
      </c>
      <c r="E19" s="36">
        <v>80.22</v>
      </c>
      <c r="F19" s="31">
        <f>E19/C19</f>
        <v>1.1004115226337448</v>
      </c>
      <c r="G19" s="31">
        <f t="shared" si="0"/>
        <v>1</v>
      </c>
      <c r="H19" s="36">
        <v>80.22</v>
      </c>
      <c r="I19" s="31">
        <f>H19/C19</f>
        <v>1.1004115226337448</v>
      </c>
      <c r="J19" s="31">
        <f>H19/D19</f>
        <v>1</v>
      </c>
      <c r="K19" s="36">
        <v>80.22</v>
      </c>
      <c r="L19" s="31">
        <f>K19/C19</f>
        <v>1.1004115226337448</v>
      </c>
      <c r="M19" s="31">
        <f>K19/D19</f>
        <v>1</v>
      </c>
      <c r="N19"/>
      <c r="O19"/>
      <c r="P19"/>
      <c r="Q19"/>
      <c r="R19"/>
      <c r="S19"/>
      <c r="T19"/>
      <c r="U19"/>
      <c r="V19"/>
    </row>
    <row r="20" spans="1:22" s="4" customFormat="1" ht="93.75">
      <c r="A20" s="33" t="s">
        <v>27</v>
      </c>
      <c r="B20" s="8" t="s">
        <v>28</v>
      </c>
      <c r="C20" s="26">
        <v>0.8</v>
      </c>
      <c r="D20" s="41">
        <v>0.072</v>
      </c>
      <c r="E20" s="26">
        <v>0</v>
      </c>
      <c r="F20" s="31">
        <v>0</v>
      </c>
      <c r="G20" s="31">
        <v>0</v>
      </c>
      <c r="H20" s="26">
        <v>0</v>
      </c>
      <c r="I20" s="31">
        <v>0</v>
      </c>
      <c r="J20" s="31">
        <v>0</v>
      </c>
      <c r="K20" s="26">
        <v>0</v>
      </c>
      <c r="L20" s="31">
        <v>0</v>
      </c>
      <c r="M20" s="31">
        <v>0</v>
      </c>
      <c r="N20"/>
      <c r="O20"/>
      <c r="P20"/>
      <c r="Q20"/>
      <c r="R20"/>
      <c r="S20"/>
      <c r="T20"/>
      <c r="U20"/>
      <c r="V20"/>
    </row>
    <row r="21" spans="1:22" s="4" customFormat="1" ht="18.75">
      <c r="A21" s="34" t="s">
        <v>29</v>
      </c>
      <c r="B21" s="8" t="s">
        <v>30</v>
      </c>
      <c r="C21" s="26">
        <v>411.9</v>
      </c>
      <c r="D21" s="28">
        <v>1972.1</v>
      </c>
      <c r="E21" s="26">
        <v>1472</v>
      </c>
      <c r="F21" s="31">
        <f>E21/C21</f>
        <v>3.5736829327506676</v>
      </c>
      <c r="G21" s="31">
        <f>E21/D21</f>
        <v>0.7464124537295269</v>
      </c>
      <c r="H21" s="26">
        <v>1472</v>
      </c>
      <c r="I21" s="31">
        <f>H21/C21</f>
        <v>3.5736829327506676</v>
      </c>
      <c r="J21" s="31">
        <f>H21/D21</f>
        <v>0.7464124537295269</v>
      </c>
      <c r="K21" s="26">
        <v>1472</v>
      </c>
      <c r="L21" s="31">
        <f>K21/C21</f>
        <v>3.5736829327506676</v>
      </c>
      <c r="M21" s="31">
        <f>K21/D21</f>
        <v>0.7464124537295269</v>
      </c>
      <c r="N21"/>
      <c r="O21"/>
      <c r="P21"/>
      <c r="Q21"/>
      <c r="R21"/>
      <c r="S21"/>
      <c r="T21"/>
      <c r="U21"/>
      <c r="V21"/>
    </row>
    <row r="22" spans="1:13" s="23" customFormat="1" ht="18.75">
      <c r="A22" s="38" t="s">
        <v>14</v>
      </c>
      <c r="B22" s="38"/>
      <c r="C22" s="27">
        <f>C6+C16</f>
        <v>8406</v>
      </c>
      <c r="D22" s="42">
        <f>D6+D16</f>
        <v>9322.392</v>
      </c>
      <c r="E22" s="27">
        <f>E6+E16</f>
        <v>8287.220000000001</v>
      </c>
      <c r="F22" s="13">
        <f>E22/C22</f>
        <v>0.9858696169402809</v>
      </c>
      <c r="G22" s="13">
        <f t="shared" si="0"/>
        <v>0.8889585419707733</v>
      </c>
      <c r="H22" s="27">
        <f>H6+H16</f>
        <v>8067.12</v>
      </c>
      <c r="I22" s="13">
        <f>H22/C22</f>
        <v>0.9596859386152747</v>
      </c>
      <c r="J22" s="13">
        <f>H22/D22</f>
        <v>0.8653487216585615</v>
      </c>
      <c r="K22" s="27">
        <f>K6+K16</f>
        <v>8085.12</v>
      </c>
      <c r="L22" s="13">
        <f>K22/C22</f>
        <v>0.9618272662384011</v>
      </c>
      <c r="M22" s="13">
        <f>K22/D22</f>
        <v>0.8672795565773248</v>
      </c>
    </row>
    <row r="23" spans="4:12" ht="12.75">
      <c r="D23" s="32"/>
      <c r="L23" s="3"/>
    </row>
  </sheetData>
  <sheetProtection/>
  <mergeCells count="2">
    <mergeCell ref="A1:M1"/>
    <mergeCell ref="A22:B22"/>
  </mergeCells>
  <printOptions/>
  <pageMargins left="0.4" right="0.31" top="0.51" bottom="0.75" header="0.3" footer="0.3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Самарина</dc:creator>
  <cp:keywords/>
  <dc:description/>
  <cp:lastModifiedBy>Пользователь</cp:lastModifiedBy>
  <cp:lastPrinted>2017-11-10T07:49:08Z</cp:lastPrinted>
  <dcterms:created xsi:type="dcterms:W3CDTF">2014-03-24T07:39:29Z</dcterms:created>
  <dcterms:modified xsi:type="dcterms:W3CDTF">2019-12-09T06:48:17Z</dcterms:modified>
  <cp:category/>
  <cp:version/>
  <cp:contentType/>
  <cp:contentStatus/>
</cp:coreProperties>
</file>